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david.zelinsky\Documents\web\"/>
    </mc:Choice>
  </mc:AlternateContent>
  <bookViews>
    <workbookView xWindow="0" yWindow="0" windowWidth="24420" windowHeight="120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0" i="1" l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AP13" i="1" l="1"/>
  <c r="AO66" i="1"/>
  <c r="AN66" i="1"/>
  <c r="AM66" i="1"/>
  <c r="AL66" i="1"/>
  <c r="AK66" i="1"/>
  <c r="AJ66" i="1"/>
  <c r="AI66" i="1"/>
  <c r="AH66" i="1"/>
  <c r="AG66" i="1"/>
  <c r="AF66" i="1"/>
  <c r="AP21" i="1"/>
  <c r="O86" i="1" l="1"/>
  <c r="N86" i="1"/>
  <c r="N66" i="1" l="1"/>
  <c r="O66" i="1"/>
  <c r="Z88" i="1" l="1"/>
  <c r="Y88" i="1"/>
  <c r="X88" i="1"/>
  <c r="W88" i="1"/>
  <c r="V88" i="1"/>
  <c r="U88" i="1"/>
  <c r="T88" i="1"/>
  <c r="S88" i="1"/>
  <c r="R88" i="1"/>
  <c r="Q88" i="1"/>
  <c r="P88" i="1"/>
  <c r="N88" i="1"/>
  <c r="M88" i="1"/>
  <c r="L88" i="1"/>
  <c r="K88" i="1"/>
  <c r="J88" i="1"/>
  <c r="H88" i="1"/>
  <c r="F88" i="1"/>
  <c r="F66" i="1" l="1"/>
  <c r="AP51" i="1" l="1"/>
  <c r="AU66" i="1"/>
  <c r="AS66" i="1"/>
  <c r="AT66" i="1"/>
  <c r="AR66" i="1"/>
  <c r="Z87" i="1"/>
  <c r="Y87" i="1"/>
  <c r="X87" i="1"/>
  <c r="W87" i="1"/>
  <c r="V87" i="1"/>
  <c r="U87" i="1"/>
  <c r="T87" i="1"/>
  <c r="S87" i="1"/>
  <c r="R87" i="1"/>
  <c r="Q87" i="1"/>
  <c r="P87" i="1"/>
  <c r="N87" i="1"/>
  <c r="M87" i="1"/>
  <c r="L87" i="1"/>
  <c r="K87" i="1"/>
  <c r="J87" i="1"/>
  <c r="F87" i="1"/>
  <c r="AD66" i="1"/>
  <c r="AC66" i="1"/>
  <c r="AB66" i="1"/>
  <c r="AP48" i="1"/>
  <c r="AP47" i="1"/>
  <c r="AP46" i="1"/>
  <c r="AP45" i="1"/>
  <c r="AP42" i="1"/>
  <c r="AP23" i="1"/>
  <c r="AP8" i="1"/>
  <c r="H87" i="1"/>
  <c r="H80" i="1"/>
  <c r="H66" i="1"/>
  <c r="F80" i="1"/>
  <c r="AP62" i="1"/>
  <c r="Z86" i="1"/>
  <c r="Y86" i="1"/>
  <c r="X86" i="1"/>
  <c r="W86" i="1"/>
  <c r="V86" i="1"/>
  <c r="U86" i="1"/>
  <c r="T86" i="1"/>
  <c r="S86" i="1"/>
  <c r="R86" i="1"/>
  <c r="Q86" i="1"/>
  <c r="P86" i="1"/>
  <c r="M86" i="1"/>
  <c r="L86" i="1"/>
  <c r="K86" i="1"/>
  <c r="J86" i="1"/>
  <c r="AP63" i="1"/>
  <c r="Y66" i="1"/>
  <c r="X66" i="1"/>
  <c r="W66" i="1"/>
  <c r="V66" i="1"/>
  <c r="U66" i="1"/>
  <c r="T66" i="1"/>
  <c r="S66" i="1"/>
  <c r="R66" i="1"/>
  <c r="Q66" i="1"/>
  <c r="P66" i="1"/>
  <c r="M66" i="1"/>
  <c r="L66" i="1"/>
  <c r="J66" i="1"/>
  <c r="AP64" i="1"/>
  <c r="K66" i="1"/>
  <c r="Z66" i="1"/>
  <c r="AP60" i="1"/>
  <c r="AP50" i="1"/>
  <c r="AP61" i="1"/>
  <c r="AP55" i="1"/>
  <c r="AP54" i="1"/>
  <c r="AP39" i="1"/>
  <c r="AP52" i="1"/>
  <c r="AP49" i="1"/>
  <c r="AP44" i="1"/>
  <c r="AP43" i="1"/>
  <c r="AP41" i="1"/>
  <c r="AP40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2" i="1"/>
  <c r="AP20" i="1"/>
  <c r="AP19" i="1"/>
  <c r="AP18" i="1"/>
  <c r="AP17" i="1"/>
  <c r="AP16" i="1"/>
  <c r="AP15" i="1"/>
  <c r="AP14" i="1"/>
  <c r="AP12" i="1"/>
  <c r="AP11" i="1"/>
  <c r="AP10" i="1"/>
  <c r="AP9" i="1"/>
  <c r="AP7" i="1"/>
  <c r="AP6" i="1"/>
  <c r="AP5" i="1"/>
  <c r="AP4" i="1"/>
  <c r="AP3" i="1"/>
  <c r="AP2" i="1"/>
  <c r="V67" i="1" l="1"/>
  <c r="R67" i="1"/>
  <c r="N67" i="1"/>
  <c r="J67" i="1"/>
  <c r="Y67" i="1"/>
  <c r="U67" i="1"/>
  <c r="Q67" i="1"/>
  <c r="M67" i="1"/>
  <c r="X67" i="1"/>
  <c r="T67" i="1"/>
  <c r="P67" i="1"/>
  <c r="L67" i="1"/>
  <c r="W67" i="1"/>
  <c r="S67" i="1"/>
  <c r="O67" i="1"/>
  <c r="K67" i="1"/>
  <c r="AO68" i="1"/>
  <c r="AP68" i="1"/>
  <c r="X83" i="1"/>
  <c r="V82" i="1"/>
  <c r="AE66" i="1"/>
  <c r="T84" i="1"/>
  <c r="AA66" i="1"/>
</calcChain>
</file>

<file path=xl/comments1.xml><?xml version="1.0" encoding="utf-8"?>
<comments xmlns="http://schemas.openxmlformats.org/spreadsheetml/2006/main">
  <authors>
    <author>Edward N. Rappaport</author>
  </authors>
  <commentList>
    <comment ref="F1" authorId="0" shapeId="0">
      <text>
        <r>
          <rPr>
            <b/>
            <sz val="8"/>
            <color indexed="81"/>
            <rFont val="Tahoma"/>
            <charset val="1"/>
          </rPr>
          <t>Edward N. Rappaport:</t>
        </r>
        <r>
          <rPr>
            <sz val="8"/>
            <color indexed="81"/>
            <rFont val="Tahoma"/>
            <charset val="1"/>
          </rPr>
          <t xml:space="preserve">
Used table developed by Rappaport (2014), except Katrina LA data comes from LA state epidemiologist office, and Juan (1985)</t>
        </r>
      </text>
    </comment>
    <comment ref="AR1" authorId="0" shapeId="0">
      <text>
        <r>
          <rPr>
            <b/>
            <sz val="8"/>
            <color indexed="81"/>
            <rFont val="Tahoma"/>
            <family val="2"/>
          </rPr>
          <t>Edward N. Rappaport:</t>
        </r>
        <r>
          <rPr>
            <sz val="8"/>
            <color indexed="81"/>
            <rFont val="Tahoma"/>
            <family val="2"/>
          </rPr>
          <t xml:space="preserve">
Phase has uncertainties in many cases</t>
        </r>
      </text>
    </comment>
    <comment ref="AS1" authorId="0" shapeId="0">
      <text>
        <r>
          <rPr>
            <b/>
            <sz val="8"/>
            <color indexed="81"/>
            <rFont val="Tahoma"/>
            <family val="2"/>
          </rPr>
          <t>Edward N. Rappaport:</t>
        </r>
        <r>
          <rPr>
            <sz val="8"/>
            <color indexed="81"/>
            <rFont val="Tahoma"/>
            <family val="2"/>
          </rPr>
          <t xml:space="preserve">
Phase has uncertainties in many cases</t>
        </r>
      </text>
    </comment>
    <comment ref="AT1" authorId="0" shapeId="0">
      <text>
        <r>
          <rPr>
            <b/>
            <sz val="8"/>
            <color indexed="81"/>
            <rFont val="Tahoma"/>
            <family val="2"/>
          </rPr>
          <t>Edward N. Rappaport:</t>
        </r>
        <r>
          <rPr>
            <sz val="8"/>
            <color indexed="81"/>
            <rFont val="Tahoma"/>
            <family val="2"/>
          </rPr>
          <t xml:space="preserve">
Phase has uncertainties in many cases</t>
        </r>
      </text>
    </comment>
    <comment ref="AU1" authorId="0" shapeId="0">
      <text>
        <r>
          <rPr>
            <b/>
            <sz val="8"/>
            <color indexed="81"/>
            <rFont val="Tahoma"/>
            <family val="2"/>
          </rPr>
          <t>Edward N. Rappaport:</t>
        </r>
        <r>
          <rPr>
            <sz val="8"/>
            <color indexed="81"/>
            <rFont val="Tahoma"/>
            <family val="2"/>
          </rPr>
          <t xml:space="preserve">
Phase has uncertainties in many cases</t>
        </r>
      </text>
    </comment>
    <comment ref="F11" authorId="0" shapeId="0">
      <text>
        <r>
          <rPr>
            <b/>
            <sz val="8"/>
            <color indexed="81"/>
            <rFont val="Tahoma"/>
            <charset val="1"/>
          </rPr>
          <t>Edward N. Rappaport:</t>
        </r>
        <r>
          <rPr>
            <sz val="8"/>
            <color indexed="81"/>
            <rFont val="Tahoma"/>
            <family val="2"/>
          </rPr>
          <t xml:space="preserve">
From Ratard data 1,155 deaths 341 drowning (replaces total in direct death paper), [333 cardiovascular event + 3 CO +154 other + 13 trauma + 2 vehicle + 2 electrocution = 507 indirect], 307 indetermindate direct or indirect</t>
        </r>
      </text>
    </comment>
    <comment ref="H11" authorId="0" shapeId="0">
      <text>
        <r>
          <rPr>
            <b/>
            <sz val="8"/>
            <color indexed="81"/>
            <rFont val="Tahoma"/>
            <charset val="1"/>
          </rPr>
          <t>Edward N. Rappaport:</t>
        </r>
        <r>
          <rPr>
            <sz val="8"/>
            <color indexed="81"/>
            <rFont val="Tahoma"/>
            <charset val="1"/>
          </rPr>
          <t xml:space="preserve">
507 + 5 from indeterminate (DMORT) put in evacuation
</t>
        </r>
      </text>
    </comment>
    <comment ref="K11" authorId="0" shapeId="0">
      <text>
        <r>
          <rPr>
            <b/>
            <sz val="8"/>
            <color indexed="81"/>
            <rFont val="Tahoma"/>
            <charset val="1"/>
          </rPr>
          <t>Edward N. Rappaport:</t>
        </r>
        <r>
          <rPr>
            <sz val="8"/>
            <color indexed="81"/>
            <rFont val="Tahoma"/>
            <charset val="1"/>
          </rPr>
          <t xml:space="preserve">
333-26 (caridio+evac which are in Evacuation)</t>
        </r>
      </text>
    </comment>
    <comment ref="P11" authorId="0" shapeId="0">
      <text>
        <r>
          <rPr>
            <b/>
            <sz val="8"/>
            <color indexed="81"/>
            <rFont val="Tahoma"/>
            <charset val="1"/>
          </rPr>
          <t>Edward N. Rappaport:</t>
        </r>
        <r>
          <rPr>
            <sz val="8"/>
            <color indexed="81"/>
            <rFont val="Tahoma"/>
            <charset val="1"/>
          </rPr>
          <t xml:space="preserve">
46 in other parish, or parish of residence but not in hospital or residence
</t>
        </r>
      </text>
    </comment>
    <comment ref="AO11" authorId="0" shapeId="0">
      <text>
        <r>
          <rPr>
            <b/>
            <sz val="8"/>
            <color indexed="81"/>
            <rFont val="Tahoma"/>
            <charset val="1"/>
          </rPr>
          <t>Edward N. Rappaport:</t>
        </r>
        <r>
          <rPr>
            <sz val="8"/>
            <color indexed="81"/>
            <rFont val="Tahoma"/>
            <charset val="1"/>
          </rPr>
          <t xml:space="preserve">
2+5</t>
        </r>
      </text>
    </comment>
    <comment ref="F12" authorId="0" shapeId="0">
      <text>
        <r>
          <rPr>
            <b/>
            <sz val="8"/>
            <color indexed="81"/>
            <rFont val="Tahoma"/>
            <charset val="1"/>
          </rPr>
          <t>Edward N. Rappaport:</t>
        </r>
        <r>
          <rPr>
            <sz val="8"/>
            <color indexed="81"/>
            <rFont val="Tahoma"/>
            <charset val="1"/>
          </rPr>
          <t xml:space="preserve">
Reduced Rappaport (2014) subtotal by 1 due to event delayed about 11 days after storm passed central MS</t>
        </r>
      </text>
    </comment>
    <comment ref="H12" authorId="0" shapeId="0">
      <text>
        <r>
          <rPr>
            <b/>
            <sz val="8"/>
            <color indexed="81"/>
            <rFont val="Tahoma"/>
            <charset val="1"/>
          </rPr>
          <t>Edward N. Rappaport:</t>
        </r>
        <r>
          <rPr>
            <sz val="8"/>
            <color indexed="81"/>
            <rFont val="Tahoma"/>
            <charset val="1"/>
          </rPr>
          <t xml:space="preserve">
From MS coroner's log</t>
        </r>
      </text>
    </comment>
    <comment ref="K15" authorId="0" shapeId="0">
      <text>
        <r>
          <rPr>
            <b/>
            <sz val="8"/>
            <color indexed="81"/>
            <rFont val="Tahoma"/>
            <charset val="1"/>
          </rPr>
          <t>Edward N. Rappaport:</t>
        </r>
        <r>
          <rPr>
            <sz val="8"/>
            <color indexed="81"/>
            <rFont val="Tahoma"/>
            <charset val="1"/>
          </rPr>
          <t xml:space="preserve">
Includes one (Ivan) and two (Agnes) that occurred during evacuation but is not included in any of the evacuation categories.  Could be others like this in database</t>
        </r>
      </text>
    </comment>
    <comment ref="F43" authorId="0" shapeId="0">
      <text>
        <r>
          <rPr>
            <b/>
            <sz val="8"/>
            <color indexed="81"/>
            <rFont val="Tahoma"/>
            <charset val="1"/>
          </rPr>
          <t>Edward N. Rappaport:</t>
        </r>
        <r>
          <rPr>
            <sz val="8"/>
            <color indexed="81"/>
            <rFont val="Tahoma"/>
            <charset val="1"/>
          </rPr>
          <t xml:space="preserve">
Direct death toll used in paper on direct deaths was 9.</t>
        </r>
      </text>
    </comment>
    <comment ref="F50" authorId="0" shapeId="0">
      <text>
        <r>
          <rPr>
            <b/>
            <sz val="8"/>
            <color indexed="81"/>
            <rFont val="Tahoma"/>
            <charset val="1"/>
          </rPr>
          <t>Edward N. Rappaport:</t>
        </r>
        <r>
          <rPr>
            <sz val="8"/>
            <color indexed="81"/>
            <rFont val="Tahoma"/>
            <charset val="1"/>
          </rPr>
          <t xml:space="preserve">
17 offshore deaths, likely all direct, occurred a little outside of the 50 nm limit for the study</t>
        </r>
      </text>
    </comment>
    <comment ref="H50" authorId="0" shapeId="0">
      <text>
        <r>
          <rPr>
            <b/>
            <sz val="8"/>
            <color indexed="81"/>
            <rFont val="Tahoma"/>
            <charset val="1"/>
          </rPr>
          <t>Edward N. Rappaport:</t>
        </r>
        <r>
          <rPr>
            <sz val="8"/>
            <color indexed="81"/>
            <rFont val="Tahoma"/>
            <charset val="1"/>
          </rPr>
          <t xml:space="preserve">
Preliminary Report speaks of several deaths in vehicle accidents during the evacuation for the storm.  Without additional information, have estimated 3.</t>
        </r>
      </text>
    </comment>
    <comment ref="F55" authorId="0" shapeId="0">
      <text>
        <r>
          <rPr>
            <b/>
            <sz val="8"/>
            <color indexed="81"/>
            <rFont val="Tahoma"/>
            <charset val="1"/>
          </rPr>
          <t>Edward N. Rappaport:</t>
        </r>
        <r>
          <rPr>
            <sz val="8"/>
            <color indexed="81"/>
            <rFont val="Tahoma"/>
            <charset val="1"/>
          </rPr>
          <t xml:space="preserve">
Used 118 deaths, 1 less than in direct database as decided #134 should be indirect based on input from Blanchard.</t>
        </r>
      </text>
    </comment>
    <comment ref="H57" authorId="0" shapeId="0">
      <text>
        <r>
          <rPr>
            <b/>
            <sz val="8"/>
            <color indexed="81"/>
            <rFont val="Tahoma"/>
            <charset val="1"/>
          </rPr>
          <t>Edward N. Rappaport:</t>
        </r>
        <r>
          <rPr>
            <sz val="8"/>
            <color indexed="81"/>
            <rFont val="Tahoma"/>
            <charset val="1"/>
          </rPr>
          <t xml:space="preserve">
All indirect counts come from difference between losses during week of Camille landfall (day5-6 of week) and average of previous 4 weeks in MS.</t>
        </r>
      </text>
    </comment>
    <comment ref="K57" authorId="0" shapeId="0">
      <text>
        <r>
          <rPr>
            <b/>
            <sz val="8"/>
            <color indexed="81"/>
            <rFont val="Tahoma"/>
            <family val="2"/>
          </rPr>
          <t>Edward N. Rappaport:</t>
        </r>
        <r>
          <rPr>
            <sz val="8"/>
            <color indexed="81"/>
            <rFont val="Tahoma"/>
            <family val="2"/>
          </rPr>
          <t xml:space="preserve">
1 heart attack during evacuation in Harrison County reported in EPA 1974</t>
        </r>
      </text>
    </comment>
    <comment ref="W57" authorId="0" shapeId="0">
      <text>
        <r>
          <rPr>
            <b/>
            <sz val="8"/>
            <color indexed="81"/>
            <rFont val="Tahoma"/>
            <family val="2"/>
          </rPr>
          <t>Edward N. Rappaport:</t>
        </r>
        <r>
          <rPr>
            <sz val="8"/>
            <color indexed="81"/>
            <rFont val="Tahoma"/>
            <family val="2"/>
          </rPr>
          <t xml:space="preserve">
7 in MS (over previous 4 week average) plus Two deaths in vehicle plunged into canal in LA (Storm Data)</t>
        </r>
      </text>
    </comment>
    <comment ref="AS57" authorId="0" shapeId="0">
      <text>
        <r>
          <rPr>
            <b/>
            <sz val="8"/>
            <color indexed="81"/>
            <rFont val="Tahoma"/>
            <charset val="1"/>
          </rPr>
          <t>Edward N. Rappaport:</t>
        </r>
        <r>
          <rPr>
            <sz val="8"/>
            <color indexed="81"/>
            <rFont val="Tahoma"/>
            <charset val="1"/>
          </rPr>
          <t xml:space="preserve">
Using increase during week of landfall over average for four weeks before plus one electrocution</t>
        </r>
      </text>
    </comment>
    <comment ref="H61" authorId="0" shapeId="0">
      <text>
        <r>
          <rPr>
            <b/>
            <sz val="8"/>
            <color indexed="81"/>
            <rFont val="Tahoma"/>
            <charset val="1"/>
          </rPr>
          <t>Edward N. Rappaport:</t>
        </r>
        <r>
          <rPr>
            <sz val="8"/>
            <color indexed="81"/>
            <rFont val="Tahoma"/>
            <charset val="1"/>
          </rPr>
          <t xml:space="preserve">
used 99 as total number of direct and indirect deaths, corresponding to the midpoint from 93-105 indicated by Blanchard.  First 12 indirect cases obtained from Blanchard records.  Remainder are first 4 on New Orleans coroner's log that could be indirect (all were heart attacks).</t>
        </r>
      </text>
    </comment>
  </commentList>
</comments>
</file>

<file path=xl/sharedStrings.xml><?xml version="1.0" encoding="utf-8"?>
<sst xmlns="http://schemas.openxmlformats.org/spreadsheetml/2006/main" count="230" uniqueCount="126">
  <si>
    <t>Number</t>
  </si>
  <si>
    <t>Name</t>
  </si>
  <si>
    <t>Year</t>
  </si>
  <si>
    <t>Direct Deaths</t>
  </si>
  <si>
    <t>Indirect Deaths</t>
  </si>
  <si>
    <t>Cardiovascular</t>
  </si>
  <si>
    <t>Falls (including power out)</t>
  </si>
  <si>
    <t>Evacuating/Evacuated: not vehicle</t>
  </si>
  <si>
    <t>Power out not in other PO</t>
  </si>
  <si>
    <t>Tree no vehicle</t>
  </si>
  <si>
    <t>Vehicle hit tree</t>
  </si>
  <si>
    <t>Vehicle accident during evacuation</t>
  </si>
  <si>
    <t>Vehicle accident no tree not evac.</t>
  </si>
  <si>
    <t>Other</t>
  </si>
  <si>
    <t>Unknown or Uncertain</t>
  </si>
  <si>
    <t>Male</t>
  </si>
  <si>
    <t>Female</t>
  </si>
  <si>
    <t>Unknown gender</t>
  </si>
  <si>
    <t>Age 0-10</t>
  </si>
  <si>
    <t>Age 11-20</t>
  </si>
  <si>
    <t>Age 21-30</t>
  </si>
  <si>
    <t>Age 31-40</t>
  </si>
  <si>
    <t>Age 41-50</t>
  </si>
  <si>
    <t>Age 51-60</t>
  </si>
  <si>
    <t>Age 61-70</t>
  </si>
  <si>
    <t>Age 71-80</t>
  </si>
  <si>
    <t>Age 80+</t>
  </si>
  <si>
    <t>Age unknown</t>
  </si>
  <si>
    <t>Before</t>
  </si>
  <si>
    <t>After</t>
  </si>
  <si>
    <t>During</t>
  </si>
  <si>
    <t>Unknown phase</t>
  </si>
  <si>
    <t>Sandy</t>
  </si>
  <si>
    <t>Lee</t>
  </si>
  <si>
    <t>Irene</t>
  </si>
  <si>
    <t>Ike</t>
  </si>
  <si>
    <t>Gustav</t>
  </si>
  <si>
    <t>Erin</t>
  </si>
  <si>
    <t>Wilma</t>
  </si>
  <si>
    <t>Katrina (LA)</t>
  </si>
  <si>
    <t>Katrina (MS)</t>
  </si>
  <si>
    <t>Katrina (elsewhere)</t>
  </si>
  <si>
    <t>Dennis</t>
  </si>
  <si>
    <t>Ivan</t>
  </si>
  <si>
    <t>Jeanne</t>
  </si>
  <si>
    <t>Gaston</t>
  </si>
  <si>
    <t>Frances</t>
  </si>
  <si>
    <t>Charley</t>
  </si>
  <si>
    <t>Isabel</t>
  </si>
  <si>
    <t>Alison</t>
  </si>
  <si>
    <t>Floyd</t>
  </si>
  <si>
    <t>Georges</t>
  </si>
  <si>
    <t>Danny</t>
  </si>
  <si>
    <t>Fran</t>
  </si>
  <si>
    <t>Bertha</t>
  </si>
  <si>
    <t>Opal</t>
  </si>
  <si>
    <t>Jerry</t>
  </si>
  <si>
    <t>Felix</t>
  </si>
  <si>
    <t>Alberto</t>
  </si>
  <si>
    <t>Andrew</t>
  </si>
  <si>
    <t>Bob</t>
  </si>
  <si>
    <t>Klaus+Marco</t>
  </si>
  <si>
    <t>Hugo</t>
  </si>
  <si>
    <t>Chantal</t>
  </si>
  <si>
    <t>Juan</t>
  </si>
  <si>
    <t>Gloria</t>
  </si>
  <si>
    <t>Alicia</t>
  </si>
  <si>
    <t>Allen</t>
  </si>
  <si>
    <t>David</t>
  </si>
  <si>
    <t>Amelia</t>
  </si>
  <si>
    <t>Eloise</t>
  </si>
  <si>
    <t>Agnes</t>
  </si>
  <si>
    <t>Celia</t>
  </si>
  <si>
    <t>Beulah</t>
  </si>
  <si>
    <t>Betsy</t>
  </si>
  <si>
    <t>Gordon</t>
  </si>
  <si>
    <t>Rita</t>
  </si>
  <si>
    <t xml:space="preserve">Total </t>
  </si>
  <si>
    <t>Age count</t>
  </si>
  <si>
    <t>Allison</t>
  </si>
  <si>
    <t>Inez</t>
  </si>
  <si>
    <t>Hilda</t>
  </si>
  <si>
    <t>Ginny</t>
  </si>
  <si>
    <t>Isbell</t>
  </si>
  <si>
    <t>Storm count</t>
  </si>
  <si>
    <t>Count</t>
  </si>
  <si>
    <t>Tree incidents total</t>
  </si>
  <si>
    <t>Vehicle accidents total</t>
  </si>
  <si>
    <t>Power Out total, excludes Cardio and Falls</t>
  </si>
  <si>
    <t>Landfall Intensity</t>
  </si>
  <si>
    <t>TS</t>
  </si>
  <si>
    <t>5, 3</t>
  </si>
  <si>
    <t>Katrina (else)</t>
  </si>
  <si>
    <t>Diana</t>
  </si>
  <si>
    <t>Elena</t>
  </si>
  <si>
    <t>Florence</t>
  </si>
  <si>
    <t>Count with indirect reports</t>
  </si>
  <si>
    <t>Frederic</t>
  </si>
  <si>
    <t xml:space="preserve"> -</t>
  </si>
  <si>
    <t>CO Poisoning (PO)</t>
  </si>
  <si>
    <t>Hypothermia (PO)</t>
  </si>
  <si>
    <t>Electrocution (PO)</t>
  </si>
  <si>
    <t>Fire inside open flame (PO)</t>
  </si>
  <si>
    <t>Power out medical (PO)</t>
  </si>
  <si>
    <t>Camille (MS)</t>
  </si>
  <si>
    <t>Total excluding storms or some storm areas without reports on indirect deaths</t>
  </si>
  <si>
    <t>Camille (VA)</t>
  </si>
  <si>
    <t>Evac+Cardio.</t>
  </si>
  <si>
    <t>Fire other structure or uncertain</t>
  </si>
  <si>
    <t>Isidore</t>
  </si>
  <si>
    <t>35 and 36</t>
  </si>
  <si>
    <t>%</t>
  </si>
  <si>
    <t>Landfall kt</t>
  </si>
  <si>
    <t>145, 105</t>
  </si>
  <si>
    <t>TD</t>
  </si>
  <si>
    <t>70, 110</t>
  </si>
  <si>
    <t>65?</t>
  </si>
  <si>
    <t>Median</t>
  </si>
  <si>
    <t>Average</t>
  </si>
  <si>
    <t>10-yr per.</t>
  </si>
  <si>
    <t>63-72</t>
  </si>
  <si>
    <t>73-82</t>
  </si>
  <si>
    <t>83-92</t>
  </si>
  <si>
    <t>93-02</t>
  </si>
  <si>
    <t>03-12</t>
  </si>
  <si>
    <t>(no.)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</si>
</sst>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gradientFill>
        <stop position="0">
          <color theme="9" tint="0.59999389629810485"/>
        </stop>
        <stop position="1">
          <color theme="7" tint="0.80001220740379042"/>
        </stop>
      </gradientFill>
    </fill>
    <fill>
      <patternFill patternType="solid">
        <fgColor rgb="FFEB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4" borderId="1" xfId="0" applyFill="1" applyBorder="1"/>
    <xf numFmtId="0" fontId="0" fillId="5" borderId="1" xfId="0" applyFill="1" applyBorder="1"/>
    <xf numFmtId="0" fontId="2" fillId="3" borderId="1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right"/>
    </xf>
    <xf numFmtId="0" fontId="0" fillId="8" borderId="1" xfId="0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49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BFFFF"/>
      <color rgb="FFCCFFFF"/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W88"/>
  <sheetViews>
    <sheetView tabSelected="1" workbookViewId="0">
      <selection activeCell="I16" sqref="I16"/>
    </sheetView>
  </sheetViews>
  <sheetFormatPr defaultRowHeight="15" x14ac:dyDescent="0.25"/>
  <cols>
    <col min="1" max="6" width="9.140625" style="8"/>
    <col min="7" max="7" width="9.140625" style="4"/>
    <col min="8" max="8" width="9.140625" style="8"/>
    <col min="9" max="9" width="9.140625" style="15"/>
    <col min="10" max="10" width="9.140625" style="1" customWidth="1"/>
    <col min="11" max="11" width="9.140625" style="8" customWidth="1"/>
    <col min="12" max="13" width="9.140625" style="1" customWidth="1"/>
    <col min="14" max="15" width="9.140625" style="11" customWidth="1"/>
    <col min="16" max="16" width="9.140625" style="8" customWidth="1"/>
    <col min="17" max="17" width="9.140625" style="1" customWidth="1"/>
    <col min="18" max="18" width="9.140625" style="8" customWidth="1"/>
    <col min="19" max="19" width="9.140625" style="1" customWidth="1"/>
    <col min="20" max="20" width="9.140625" style="3" customWidth="1"/>
    <col min="21" max="21" width="9.140625" style="6" customWidth="1"/>
    <col min="22" max="22" width="9.140625" style="7" customWidth="1"/>
    <col min="23" max="24" width="9.140625" style="2" customWidth="1"/>
    <col min="25" max="26" width="9.140625" style="8" customWidth="1"/>
    <col min="27" max="27" width="9.140625" style="5"/>
    <col min="28" max="30" width="9.140625" style="8" customWidth="1"/>
    <col min="31" max="31" width="9.140625" style="5"/>
    <col min="32" max="42" width="9.140625" style="8"/>
    <col min="43" max="43" width="9.140625" style="5"/>
    <col min="44" max="47" width="9.140625" style="8"/>
    <col min="48" max="48" width="9.140625" style="5"/>
    <col min="49" max="49" width="9.140625" style="8"/>
  </cols>
  <sheetData>
    <row r="1" spans="1:49" x14ac:dyDescent="0.25">
      <c r="A1" s="8" t="s">
        <v>0</v>
      </c>
      <c r="B1" s="8" t="s">
        <v>1</v>
      </c>
      <c r="C1" s="8" t="s">
        <v>2</v>
      </c>
      <c r="D1" s="8" t="s">
        <v>89</v>
      </c>
      <c r="E1" s="8" t="s">
        <v>112</v>
      </c>
      <c r="F1" s="8" t="s">
        <v>3</v>
      </c>
      <c r="G1" s="14"/>
      <c r="H1" s="8" t="s">
        <v>4</v>
      </c>
      <c r="J1" s="1" t="s">
        <v>99</v>
      </c>
      <c r="K1" s="8" t="s">
        <v>5</v>
      </c>
      <c r="L1" s="1" t="s">
        <v>100</v>
      </c>
      <c r="M1" s="1" t="s">
        <v>101</v>
      </c>
      <c r="N1" s="11" t="s">
        <v>6</v>
      </c>
      <c r="O1" s="11" t="s">
        <v>107</v>
      </c>
      <c r="P1" s="8" t="s">
        <v>7</v>
      </c>
      <c r="Q1" s="1" t="s">
        <v>102</v>
      </c>
      <c r="R1" s="8" t="s">
        <v>108</v>
      </c>
      <c r="S1" s="1" t="s">
        <v>103</v>
      </c>
      <c r="T1" s="3" t="s">
        <v>8</v>
      </c>
      <c r="U1" s="6" t="s">
        <v>9</v>
      </c>
      <c r="V1" s="7" t="s">
        <v>10</v>
      </c>
      <c r="W1" s="2" t="s">
        <v>12</v>
      </c>
      <c r="X1" s="2" t="s">
        <v>11</v>
      </c>
      <c r="Y1" s="8" t="s">
        <v>13</v>
      </c>
      <c r="Z1" s="8" t="s">
        <v>14</v>
      </c>
      <c r="AB1" s="8" t="s">
        <v>15</v>
      </c>
      <c r="AC1" s="8" t="s">
        <v>16</v>
      </c>
      <c r="AD1" s="8" t="s">
        <v>17</v>
      </c>
      <c r="AF1" s="8" t="s">
        <v>18</v>
      </c>
      <c r="AG1" s="8" t="s">
        <v>19</v>
      </c>
      <c r="AH1" s="8" t="s">
        <v>20</v>
      </c>
      <c r="AI1" s="8" t="s">
        <v>21</v>
      </c>
      <c r="AJ1" s="8" t="s">
        <v>22</v>
      </c>
      <c r="AK1" s="8" t="s">
        <v>23</v>
      </c>
      <c r="AL1" s="8" t="s">
        <v>24</v>
      </c>
      <c r="AM1" s="8" t="s">
        <v>25</v>
      </c>
      <c r="AN1" s="8" t="s">
        <v>26</v>
      </c>
      <c r="AO1" s="8" t="s">
        <v>27</v>
      </c>
      <c r="AP1" s="8" t="s">
        <v>78</v>
      </c>
      <c r="AR1" s="8" t="s">
        <v>28</v>
      </c>
      <c r="AS1" s="8" t="s">
        <v>29</v>
      </c>
      <c r="AT1" s="8" t="s">
        <v>30</v>
      </c>
      <c r="AU1" s="8" t="s">
        <v>31</v>
      </c>
      <c r="AW1" s="8" t="s">
        <v>1</v>
      </c>
    </row>
    <row r="2" spans="1:49" x14ac:dyDescent="0.25">
      <c r="A2" s="8">
        <v>1</v>
      </c>
      <c r="B2" s="8" t="s">
        <v>32</v>
      </c>
      <c r="C2" s="8">
        <v>2012</v>
      </c>
      <c r="D2" s="8">
        <v>1</v>
      </c>
      <c r="E2" s="8">
        <v>70</v>
      </c>
      <c r="F2" s="8">
        <v>73</v>
      </c>
      <c r="G2" s="13"/>
      <c r="H2" s="8">
        <v>82</v>
      </c>
      <c r="J2" s="1">
        <v>15</v>
      </c>
      <c r="K2" s="8">
        <v>2</v>
      </c>
      <c r="L2" s="1">
        <v>12</v>
      </c>
      <c r="M2" s="1">
        <v>2</v>
      </c>
      <c r="N2" s="11">
        <v>10</v>
      </c>
      <c r="O2" s="11">
        <v>1</v>
      </c>
      <c r="P2" s="8">
        <v>0</v>
      </c>
      <c r="Q2" s="1">
        <v>3</v>
      </c>
      <c r="R2" s="8">
        <v>5</v>
      </c>
      <c r="S2" s="1">
        <v>4</v>
      </c>
      <c r="T2" s="3">
        <v>6</v>
      </c>
      <c r="U2" s="6">
        <v>6</v>
      </c>
      <c r="V2" s="7">
        <v>2</v>
      </c>
      <c r="W2" s="2">
        <v>15</v>
      </c>
      <c r="X2" s="2">
        <v>0</v>
      </c>
      <c r="Y2" s="8">
        <v>4</v>
      </c>
      <c r="Z2" s="8">
        <v>1</v>
      </c>
      <c r="AB2" s="8">
        <v>43</v>
      </c>
      <c r="AC2" s="8">
        <v>38</v>
      </c>
      <c r="AD2" s="8">
        <v>1</v>
      </c>
      <c r="AF2" s="8">
        <v>0</v>
      </c>
      <c r="AG2" s="8">
        <v>4</v>
      </c>
      <c r="AH2" s="8">
        <v>5</v>
      </c>
      <c r="AI2" s="8">
        <v>3</v>
      </c>
      <c r="AJ2" s="8">
        <v>7</v>
      </c>
      <c r="AK2" s="8">
        <v>11</v>
      </c>
      <c r="AL2" s="8">
        <v>16</v>
      </c>
      <c r="AM2" s="8">
        <v>15</v>
      </c>
      <c r="AN2" s="8">
        <v>15</v>
      </c>
      <c r="AO2" s="8">
        <v>6</v>
      </c>
      <c r="AP2" s="8">
        <f t="shared" ref="AP2:AP52" si="0">SUM(AF2:AO2)</f>
        <v>82</v>
      </c>
      <c r="AR2" s="8">
        <v>2</v>
      </c>
      <c r="AS2" s="8">
        <v>9</v>
      </c>
      <c r="AW2" s="8" t="s">
        <v>32</v>
      </c>
    </row>
    <row r="3" spans="1:49" x14ac:dyDescent="0.25">
      <c r="A3" s="8">
        <v>2</v>
      </c>
      <c r="B3" s="8" t="s">
        <v>33</v>
      </c>
      <c r="C3" s="8">
        <v>2011</v>
      </c>
      <c r="D3" s="8" t="s">
        <v>90</v>
      </c>
      <c r="E3" s="8">
        <v>40</v>
      </c>
      <c r="F3" s="8">
        <v>15</v>
      </c>
      <c r="G3" s="13"/>
      <c r="H3" s="8">
        <v>3</v>
      </c>
      <c r="J3" s="1">
        <v>0</v>
      </c>
      <c r="K3" s="8">
        <v>0</v>
      </c>
      <c r="L3" s="1">
        <v>1</v>
      </c>
      <c r="M3" s="1">
        <v>0</v>
      </c>
      <c r="N3" s="11">
        <v>0</v>
      </c>
      <c r="O3" s="11">
        <v>0</v>
      </c>
      <c r="P3" s="8">
        <v>0</v>
      </c>
      <c r="Q3" s="1">
        <v>0</v>
      </c>
      <c r="R3" s="8">
        <v>0</v>
      </c>
      <c r="S3" s="1">
        <v>0</v>
      </c>
      <c r="T3" s="3">
        <v>0</v>
      </c>
      <c r="U3" s="6">
        <v>0</v>
      </c>
      <c r="V3" s="7">
        <v>0</v>
      </c>
      <c r="W3" s="2">
        <v>1</v>
      </c>
      <c r="X3" s="2">
        <v>0</v>
      </c>
      <c r="Y3" s="8">
        <v>1</v>
      </c>
      <c r="Z3" s="8">
        <v>0</v>
      </c>
      <c r="AB3" s="8">
        <v>1</v>
      </c>
      <c r="AC3" s="8">
        <v>2</v>
      </c>
      <c r="AD3" s="8">
        <v>0</v>
      </c>
      <c r="AF3" s="8">
        <v>0</v>
      </c>
      <c r="AG3" s="8">
        <v>0</v>
      </c>
      <c r="AH3" s="8">
        <v>0</v>
      </c>
      <c r="AI3" s="8">
        <v>0</v>
      </c>
      <c r="AJ3" s="8">
        <v>0</v>
      </c>
      <c r="AK3" s="8">
        <v>1</v>
      </c>
      <c r="AL3" s="8">
        <v>1</v>
      </c>
      <c r="AM3" s="8">
        <v>0</v>
      </c>
      <c r="AN3" s="8">
        <v>1</v>
      </c>
      <c r="AO3" s="8">
        <v>0</v>
      </c>
      <c r="AP3" s="8">
        <f t="shared" si="0"/>
        <v>3</v>
      </c>
      <c r="AW3" s="8" t="s">
        <v>33</v>
      </c>
    </row>
    <row r="4" spans="1:49" x14ac:dyDescent="0.25">
      <c r="A4" s="8">
        <v>3</v>
      </c>
      <c r="B4" s="8" t="s">
        <v>34</v>
      </c>
      <c r="C4" s="8">
        <v>2011</v>
      </c>
      <c r="D4" s="8">
        <v>1</v>
      </c>
      <c r="E4" s="8">
        <v>75</v>
      </c>
      <c r="F4" s="8">
        <v>39</v>
      </c>
      <c r="G4" s="13"/>
      <c r="H4" s="8">
        <v>15</v>
      </c>
      <c r="J4" s="1">
        <v>4</v>
      </c>
      <c r="K4" s="8">
        <v>2</v>
      </c>
      <c r="L4" s="1">
        <v>0</v>
      </c>
      <c r="M4" s="1">
        <v>2</v>
      </c>
      <c r="N4" s="11">
        <v>1</v>
      </c>
      <c r="O4" s="11">
        <v>0</v>
      </c>
      <c r="P4" s="8">
        <v>0</v>
      </c>
      <c r="Q4" s="1">
        <v>0</v>
      </c>
      <c r="R4" s="8">
        <v>1</v>
      </c>
      <c r="S4" s="1">
        <v>0</v>
      </c>
      <c r="T4" s="3">
        <v>1</v>
      </c>
      <c r="U4" s="6">
        <v>1</v>
      </c>
      <c r="V4" s="7">
        <v>1</v>
      </c>
      <c r="W4" s="2">
        <v>3</v>
      </c>
      <c r="X4" s="2">
        <v>0</v>
      </c>
      <c r="Y4" s="8">
        <v>0</v>
      </c>
      <c r="Z4" s="8">
        <v>0</v>
      </c>
      <c r="AB4" s="8">
        <v>8</v>
      </c>
      <c r="AC4" s="8">
        <v>2</v>
      </c>
      <c r="AD4" s="8">
        <v>5</v>
      </c>
      <c r="AF4" s="8">
        <v>0</v>
      </c>
      <c r="AG4" s="8">
        <v>1</v>
      </c>
      <c r="AH4" s="8">
        <v>3</v>
      </c>
      <c r="AI4" s="8">
        <v>0</v>
      </c>
      <c r="AJ4" s="8">
        <v>1</v>
      </c>
      <c r="AK4" s="8">
        <v>2</v>
      </c>
      <c r="AL4" s="8">
        <v>0</v>
      </c>
      <c r="AM4" s="8">
        <v>2</v>
      </c>
      <c r="AN4" s="8">
        <v>3</v>
      </c>
      <c r="AO4" s="8">
        <v>3</v>
      </c>
      <c r="AP4" s="8">
        <f t="shared" si="0"/>
        <v>15</v>
      </c>
      <c r="AR4" s="8">
        <v>2</v>
      </c>
      <c r="AS4" s="8">
        <v>8</v>
      </c>
      <c r="AW4" s="8" t="s">
        <v>34</v>
      </c>
    </row>
    <row r="5" spans="1:49" x14ac:dyDescent="0.25">
      <c r="A5" s="8">
        <v>4</v>
      </c>
      <c r="B5" s="8" t="s">
        <v>35</v>
      </c>
      <c r="C5" s="8">
        <v>2008</v>
      </c>
      <c r="D5" s="8">
        <v>2</v>
      </c>
      <c r="E5" s="8">
        <v>95</v>
      </c>
      <c r="F5" s="8">
        <v>20</v>
      </c>
      <c r="G5" s="13"/>
      <c r="H5" s="8">
        <v>44</v>
      </c>
      <c r="J5" s="1">
        <v>9</v>
      </c>
      <c r="K5" s="8">
        <v>1</v>
      </c>
      <c r="L5" s="1">
        <v>0</v>
      </c>
      <c r="M5" s="1">
        <v>7</v>
      </c>
      <c r="N5" s="11">
        <v>1</v>
      </c>
      <c r="O5" s="11">
        <v>0</v>
      </c>
      <c r="P5" s="8">
        <v>0</v>
      </c>
      <c r="Q5" s="1">
        <v>2</v>
      </c>
      <c r="R5" s="8">
        <v>4</v>
      </c>
      <c r="S5" s="1">
        <v>3</v>
      </c>
      <c r="T5" s="3">
        <v>1</v>
      </c>
      <c r="U5" s="6">
        <v>5</v>
      </c>
      <c r="V5" s="7">
        <v>0</v>
      </c>
      <c r="W5" s="2">
        <v>0</v>
      </c>
      <c r="X5" s="2">
        <v>3</v>
      </c>
      <c r="Y5" s="8">
        <v>9</v>
      </c>
      <c r="Z5" s="8">
        <v>0</v>
      </c>
      <c r="AB5" s="8">
        <v>27</v>
      </c>
      <c r="AC5" s="8">
        <v>12</v>
      </c>
      <c r="AD5" s="8">
        <v>5</v>
      </c>
      <c r="AF5" s="8">
        <v>3</v>
      </c>
      <c r="AG5" s="8">
        <v>4</v>
      </c>
      <c r="AH5" s="8">
        <v>4</v>
      </c>
      <c r="AI5" s="8">
        <v>4</v>
      </c>
      <c r="AJ5" s="8">
        <v>4</v>
      </c>
      <c r="AK5" s="8">
        <v>9</v>
      </c>
      <c r="AL5" s="8">
        <v>5</v>
      </c>
      <c r="AM5" s="8">
        <v>3</v>
      </c>
      <c r="AN5" s="8">
        <v>1</v>
      </c>
      <c r="AO5" s="8">
        <v>7</v>
      </c>
      <c r="AP5" s="8">
        <f t="shared" si="0"/>
        <v>44</v>
      </c>
      <c r="AR5" s="8">
        <v>2</v>
      </c>
      <c r="AS5" s="8">
        <v>29</v>
      </c>
      <c r="AT5" s="8">
        <v>3</v>
      </c>
      <c r="AW5" s="8" t="s">
        <v>35</v>
      </c>
    </row>
    <row r="6" spans="1:49" x14ac:dyDescent="0.25">
      <c r="A6" s="8">
        <v>5</v>
      </c>
      <c r="B6" s="8" t="s">
        <v>36</v>
      </c>
      <c r="C6" s="8">
        <v>2008</v>
      </c>
      <c r="D6" s="8">
        <v>2</v>
      </c>
      <c r="E6" s="8">
        <v>90</v>
      </c>
      <c r="F6" s="8">
        <v>11</v>
      </c>
      <c r="G6" s="13"/>
      <c r="H6" s="8">
        <v>17</v>
      </c>
      <c r="J6" s="1">
        <v>0</v>
      </c>
      <c r="K6" s="8">
        <v>1</v>
      </c>
      <c r="L6" s="1">
        <v>1</v>
      </c>
      <c r="M6" s="1">
        <v>1</v>
      </c>
      <c r="N6" s="11">
        <v>0</v>
      </c>
      <c r="O6" s="11">
        <v>1</v>
      </c>
      <c r="P6" s="8">
        <v>3</v>
      </c>
      <c r="Q6" s="1">
        <v>0</v>
      </c>
      <c r="R6" s="8">
        <v>1</v>
      </c>
      <c r="S6" s="1">
        <v>0</v>
      </c>
      <c r="T6" s="3">
        <v>0</v>
      </c>
      <c r="U6" s="6">
        <v>1</v>
      </c>
      <c r="V6" s="7">
        <v>0</v>
      </c>
      <c r="W6" s="2">
        <v>0</v>
      </c>
      <c r="X6" s="2">
        <v>6</v>
      </c>
      <c r="Y6" s="8">
        <v>2</v>
      </c>
      <c r="Z6" s="8">
        <v>0</v>
      </c>
      <c r="AB6" s="8">
        <v>0</v>
      </c>
      <c r="AC6" s="8">
        <v>1</v>
      </c>
      <c r="AD6" s="8">
        <v>16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1</v>
      </c>
      <c r="AO6" s="8">
        <v>16</v>
      </c>
      <c r="AP6" s="8">
        <f t="shared" si="0"/>
        <v>17</v>
      </c>
      <c r="AR6" s="8">
        <v>0</v>
      </c>
      <c r="AS6" s="8">
        <v>0</v>
      </c>
      <c r="AW6" s="8" t="s">
        <v>36</v>
      </c>
    </row>
    <row r="7" spans="1:49" x14ac:dyDescent="0.25">
      <c r="A7" s="8">
        <v>6</v>
      </c>
      <c r="B7" s="8" t="s">
        <v>37</v>
      </c>
      <c r="C7" s="8">
        <v>2007</v>
      </c>
      <c r="D7" s="8" t="s">
        <v>114</v>
      </c>
      <c r="E7" s="8">
        <v>30</v>
      </c>
      <c r="F7" s="8">
        <v>9</v>
      </c>
      <c r="G7" s="13"/>
      <c r="H7" s="8">
        <v>3</v>
      </c>
      <c r="J7" s="1">
        <v>0</v>
      </c>
      <c r="K7" s="8">
        <v>0</v>
      </c>
      <c r="L7" s="1">
        <v>0</v>
      </c>
      <c r="M7" s="1">
        <v>0</v>
      </c>
      <c r="N7" s="11">
        <v>0</v>
      </c>
      <c r="O7" s="11">
        <v>0</v>
      </c>
      <c r="P7" s="8">
        <v>0</v>
      </c>
      <c r="Q7" s="1">
        <v>0</v>
      </c>
      <c r="R7" s="8">
        <v>0</v>
      </c>
      <c r="S7" s="1">
        <v>0</v>
      </c>
      <c r="T7" s="3">
        <v>0</v>
      </c>
      <c r="U7" s="6">
        <v>0</v>
      </c>
      <c r="V7" s="7">
        <v>0</v>
      </c>
      <c r="W7" s="2">
        <v>3</v>
      </c>
      <c r="X7" s="2">
        <v>0</v>
      </c>
      <c r="Y7" s="8">
        <v>0</v>
      </c>
      <c r="Z7" s="8">
        <v>0</v>
      </c>
      <c r="AB7" s="8">
        <v>0</v>
      </c>
      <c r="AC7" s="8">
        <v>0</v>
      </c>
      <c r="AD7" s="8">
        <v>3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3</v>
      </c>
      <c r="AP7" s="8">
        <f t="shared" si="0"/>
        <v>3</v>
      </c>
      <c r="AR7" s="8">
        <v>0</v>
      </c>
      <c r="AS7" s="8">
        <v>0</v>
      </c>
      <c r="AW7" s="8" t="s">
        <v>37</v>
      </c>
    </row>
    <row r="8" spans="1:49" x14ac:dyDescent="0.25">
      <c r="A8" s="8">
        <v>7</v>
      </c>
      <c r="B8" s="8" t="s">
        <v>58</v>
      </c>
      <c r="C8" s="8">
        <v>2006</v>
      </c>
      <c r="D8" s="8" t="s">
        <v>90</v>
      </c>
      <c r="E8" s="8">
        <v>40</v>
      </c>
      <c r="F8" s="8">
        <v>0</v>
      </c>
      <c r="G8" s="13"/>
      <c r="H8" s="8">
        <v>1</v>
      </c>
      <c r="J8" s="1">
        <v>0</v>
      </c>
      <c r="K8" s="8">
        <v>0</v>
      </c>
      <c r="L8" s="1">
        <v>0</v>
      </c>
      <c r="M8" s="1">
        <v>0</v>
      </c>
      <c r="N8" s="11">
        <v>0</v>
      </c>
      <c r="O8" s="11">
        <v>0</v>
      </c>
      <c r="P8" s="8">
        <v>0</v>
      </c>
      <c r="Q8" s="1">
        <v>0</v>
      </c>
      <c r="R8" s="8">
        <v>0</v>
      </c>
      <c r="S8" s="1">
        <v>0</v>
      </c>
      <c r="T8" s="3">
        <v>0</v>
      </c>
      <c r="U8" s="6">
        <v>0</v>
      </c>
      <c r="V8" s="7">
        <v>0</v>
      </c>
      <c r="W8" s="2">
        <v>0</v>
      </c>
      <c r="X8" s="2">
        <v>0</v>
      </c>
      <c r="Y8" s="8">
        <v>1</v>
      </c>
      <c r="Z8" s="8">
        <v>0</v>
      </c>
      <c r="AB8" s="8">
        <v>0</v>
      </c>
      <c r="AC8" s="8">
        <v>0</v>
      </c>
      <c r="AD8" s="8">
        <v>1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1</v>
      </c>
      <c r="AP8" s="8">
        <f t="shared" si="0"/>
        <v>1</v>
      </c>
    </row>
    <row r="9" spans="1:49" x14ac:dyDescent="0.25">
      <c r="A9" s="8">
        <v>8</v>
      </c>
      <c r="B9" s="8" t="s">
        <v>38</v>
      </c>
      <c r="C9" s="8">
        <v>2005</v>
      </c>
      <c r="D9" s="8">
        <v>3</v>
      </c>
      <c r="E9" s="8">
        <v>105</v>
      </c>
      <c r="F9" s="8">
        <v>5</v>
      </c>
      <c r="G9" s="13"/>
      <c r="H9" s="8">
        <v>21</v>
      </c>
      <c r="J9" s="1">
        <v>4</v>
      </c>
      <c r="K9" s="8">
        <v>3</v>
      </c>
      <c r="L9" s="1">
        <v>0</v>
      </c>
      <c r="M9" s="1">
        <v>1</v>
      </c>
      <c r="N9" s="11">
        <v>1</v>
      </c>
      <c r="O9" s="11">
        <v>0</v>
      </c>
      <c r="P9" s="8">
        <v>0</v>
      </c>
      <c r="Q9" s="1">
        <v>0</v>
      </c>
      <c r="R9" s="8">
        <v>0</v>
      </c>
      <c r="S9" s="1">
        <v>1</v>
      </c>
      <c r="T9" s="3">
        <v>2</v>
      </c>
      <c r="U9" s="6">
        <v>0</v>
      </c>
      <c r="V9" s="7">
        <v>1</v>
      </c>
      <c r="W9" s="2">
        <v>5</v>
      </c>
      <c r="X9" s="2">
        <v>1</v>
      </c>
      <c r="Y9" s="8">
        <v>4</v>
      </c>
      <c r="Z9" s="8">
        <v>0</v>
      </c>
      <c r="AB9" s="8">
        <v>14</v>
      </c>
      <c r="AC9" s="8">
        <v>6</v>
      </c>
      <c r="AD9" s="8">
        <v>1</v>
      </c>
      <c r="AF9" s="8">
        <v>1</v>
      </c>
      <c r="AG9" s="8">
        <v>0</v>
      </c>
      <c r="AH9" s="8">
        <v>2</v>
      </c>
      <c r="AI9" s="8">
        <v>2</v>
      </c>
      <c r="AJ9" s="8">
        <v>2</v>
      </c>
      <c r="AK9" s="8">
        <v>4</v>
      </c>
      <c r="AL9" s="8">
        <v>5</v>
      </c>
      <c r="AM9" s="8">
        <v>0</v>
      </c>
      <c r="AN9" s="8">
        <v>1</v>
      </c>
      <c r="AO9" s="8">
        <v>4</v>
      </c>
      <c r="AP9" s="8">
        <f t="shared" si="0"/>
        <v>21</v>
      </c>
      <c r="AR9" s="8">
        <v>1</v>
      </c>
      <c r="AS9" s="8">
        <v>14</v>
      </c>
      <c r="AW9" s="8" t="s">
        <v>38</v>
      </c>
    </row>
    <row r="10" spans="1:49" x14ac:dyDescent="0.25">
      <c r="A10" s="8">
        <v>9</v>
      </c>
      <c r="B10" s="8" t="s">
        <v>76</v>
      </c>
      <c r="C10" s="8">
        <v>2005</v>
      </c>
      <c r="D10" s="8">
        <v>3</v>
      </c>
      <c r="E10" s="8">
        <v>100</v>
      </c>
      <c r="F10" s="8">
        <v>7</v>
      </c>
      <c r="G10" s="13"/>
      <c r="H10" s="8">
        <v>101</v>
      </c>
      <c r="J10" s="1">
        <v>9</v>
      </c>
      <c r="K10" s="8">
        <v>0</v>
      </c>
      <c r="L10" s="1">
        <v>0</v>
      </c>
      <c r="M10" s="1">
        <v>2</v>
      </c>
      <c r="N10" s="11">
        <v>1</v>
      </c>
      <c r="O10" s="11">
        <v>0</v>
      </c>
      <c r="P10" s="8">
        <v>37</v>
      </c>
      <c r="Q10" s="1">
        <v>0</v>
      </c>
      <c r="R10" s="8">
        <v>0</v>
      </c>
      <c r="S10" s="1">
        <v>0</v>
      </c>
      <c r="T10" s="3">
        <v>0</v>
      </c>
      <c r="U10" s="6">
        <v>0</v>
      </c>
      <c r="V10" s="7">
        <v>0</v>
      </c>
      <c r="W10" s="2">
        <v>4</v>
      </c>
      <c r="X10" s="2">
        <v>46</v>
      </c>
      <c r="Y10" s="8">
        <v>1</v>
      </c>
      <c r="Z10" s="8">
        <v>1</v>
      </c>
      <c r="AB10" s="8">
        <v>36</v>
      </c>
      <c r="AC10" s="8">
        <v>56</v>
      </c>
      <c r="AD10" s="8">
        <v>9</v>
      </c>
      <c r="AF10" s="8">
        <v>6</v>
      </c>
      <c r="AG10" s="8">
        <v>4</v>
      </c>
      <c r="AH10" s="8">
        <v>6</v>
      </c>
      <c r="AI10" s="8">
        <v>0</v>
      </c>
      <c r="AJ10" s="8">
        <v>5</v>
      </c>
      <c r="AK10" s="8">
        <v>6</v>
      </c>
      <c r="AL10" s="8">
        <v>15</v>
      </c>
      <c r="AM10" s="8">
        <v>21</v>
      </c>
      <c r="AN10" s="8">
        <v>29</v>
      </c>
      <c r="AO10" s="8">
        <v>9</v>
      </c>
      <c r="AP10" s="8">
        <f t="shared" si="0"/>
        <v>101</v>
      </c>
      <c r="AR10" s="8">
        <v>82</v>
      </c>
      <c r="AS10" s="8">
        <v>10</v>
      </c>
      <c r="AW10" s="8" t="s">
        <v>76</v>
      </c>
    </row>
    <row r="11" spans="1:49" x14ac:dyDescent="0.25">
      <c r="A11" s="8">
        <v>10</v>
      </c>
      <c r="B11" s="8" t="s">
        <v>39</v>
      </c>
      <c r="C11" s="8">
        <v>2005</v>
      </c>
      <c r="D11" s="8">
        <v>3</v>
      </c>
      <c r="E11" s="8" t="s">
        <v>115</v>
      </c>
      <c r="F11" s="8">
        <v>341</v>
      </c>
      <c r="G11" s="13"/>
      <c r="H11" s="8">
        <v>512</v>
      </c>
      <c r="J11" s="1">
        <v>3</v>
      </c>
      <c r="K11" s="8">
        <v>307</v>
      </c>
      <c r="L11" s="1">
        <v>0</v>
      </c>
      <c r="M11" s="1">
        <v>2</v>
      </c>
      <c r="N11" s="11">
        <v>0</v>
      </c>
      <c r="O11" s="11">
        <v>26</v>
      </c>
      <c r="P11" s="8">
        <v>46</v>
      </c>
      <c r="Q11" s="1">
        <v>0</v>
      </c>
      <c r="R11" s="8">
        <v>0</v>
      </c>
      <c r="S11" s="1">
        <v>0</v>
      </c>
      <c r="T11" s="3">
        <v>0</v>
      </c>
      <c r="U11" s="6">
        <v>0</v>
      </c>
      <c r="V11" s="7">
        <v>0</v>
      </c>
      <c r="W11" s="2">
        <v>2</v>
      </c>
      <c r="X11" s="2">
        <v>0</v>
      </c>
      <c r="Y11" s="8">
        <v>126</v>
      </c>
      <c r="Z11" s="8">
        <v>0</v>
      </c>
      <c r="AB11" s="8">
        <v>267</v>
      </c>
      <c r="AC11" s="8">
        <v>239</v>
      </c>
      <c r="AD11" s="8">
        <v>6</v>
      </c>
      <c r="AF11" s="8">
        <v>3</v>
      </c>
      <c r="AG11" s="8">
        <v>3</v>
      </c>
      <c r="AH11" s="8">
        <v>7</v>
      </c>
      <c r="AI11" s="8">
        <v>11</v>
      </c>
      <c r="AJ11" s="8">
        <v>32</v>
      </c>
      <c r="AK11" s="8">
        <v>70</v>
      </c>
      <c r="AL11" s="8">
        <v>68</v>
      </c>
      <c r="AM11" s="8">
        <v>119</v>
      </c>
      <c r="AN11" s="8">
        <v>192</v>
      </c>
      <c r="AO11" s="8">
        <v>7</v>
      </c>
      <c r="AP11" s="8">
        <f t="shared" si="0"/>
        <v>512</v>
      </c>
      <c r="AW11" s="8" t="s">
        <v>39</v>
      </c>
    </row>
    <row r="12" spans="1:49" x14ac:dyDescent="0.25">
      <c r="B12" s="8" t="s">
        <v>40</v>
      </c>
      <c r="C12" s="8">
        <v>2005</v>
      </c>
      <c r="D12" s="8">
        <v>2</v>
      </c>
      <c r="F12" s="8">
        <v>172</v>
      </c>
      <c r="G12" s="13"/>
      <c r="H12" s="8">
        <v>38</v>
      </c>
      <c r="J12" s="1">
        <v>2</v>
      </c>
      <c r="K12" s="8">
        <v>11</v>
      </c>
      <c r="L12" s="1">
        <v>0</v>
      </c>
      <c r="M12" s="1">
        <v>1</v>
      </c>
      <c r="N12" s="11">
        <v>4</v>
      </c>
      <c r="O12" s="11">
        <v>1</v>
      </c>
      <c r="P12" s="8">
        <v>0</v>
      </c>
      <c r="Q12" s="1">
        <v>0</v>
      </c>
      <c r="R12" s="8">
        <v>0</v>
      </c>
      <c r="S12" s="1">
        <v>3</v>
      </c>
      <c r="T12" s="3">
        <v>2</v>
      </c>
      <c r="U12" s="6">
        <v>4</v>
      </c>
      <c r="V12" s="7">
        <v>0</v>
      </c>
      <c r="W12" s="2">
        <v>2</v>
      </c>
      <c r="X12" s="2">
        <v>0</v>
      </c>
      <c r="Y12" s="8">
        <v>10</v>
      </c>
      <c r="Z12" s="8">
        <v>0</v>
      </c>
      <c r="AB12" s="8">
        <v>0</v>
      </c>
      <c r="AC12" s="8">
        <v>0</v>
      </c>
      <c r="AD12" s="8">
        <v>38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38</v>
      </c>
      <c r="AP12" s="8">
        <f t="shared" si="0"/>
        <v>38</v>
      </c>
      <c r="AR12" s="8">
        <v>0</v>
      </c>
      <c r="AS12" s="8">
        <v>12</v>
      </c>
      <c r="AW12" s="8" t="s">
        <v>40</v>
      </c>
    </row>
    <row r="13" spans="1:49" x14ac:dyDescent="0.25">
      <c r="B13" s="8" t="s">
        <v>41</v>
      </c>
      <c r="C13" s="8">
        <v>2005</v>
      </c>
      <c r="D13" s="8" t="s">
        <v>98</v>
      </c>
      <c r="F13" s="8">
        <v>7</v>
      </c>
      <c r="G13" s="13"/>
      <c r="H13" s="8">
        <v>17</v>
      </c>
      <c r="J13" s="1">
        <v>4</v>
      </c>
      <c r="K13" s="8">
        <v>0</v>
      </c>
      <c r="L13" s="1">
        <v>0</v>
      </c>
      <c r="M13" s="1">
        <v>0</v>
      </c>
      <c r="N13" s="11">
        <v>1</v>
      </c>
      <c r="O13" s="11">
        <v>0</v>
      </c>
      <c r="P13" s="8">
        <v>0</v>
      </c>
      <c r="Q13" s="1">
        <v>0</v>
      </c>
      <c r="R13" s="8">
        <v>0</v>
      </c>
      <c r="S13" s="1">
        <v>0</v>
      </c>
      <c r="T13" s="3">
        <v>2</v>
      </c>
      <c r="U13" s="6">
        <v>0</v>
      </c>
      <c r="V13" s="7">
        <v>2</v>
      </c>
      <c r="W13" s="2">
        <v>8</v>
      </c>
      <c r="X13" s="2">
        <v>0</v>
      </c>
      <c r="Y13" s="8">
        <v>2</v>
      </c>
      <c r="Z13" s="8">
        <v>0</v>
      </c>
      <c r="AB13" s="8">
        <v>5</v>
      </c>
      <c r="AC13" s="8">
        <v>1</v>
      </c>
      <c r="AD13" s="8">
        <v>9</v>
      </c>
      <c r="AF13" s="8">
        <v>0</v>
      </c>
      <c r="AG13" s="8">
        <v>0</v>
      </c>
      <c r="AH13" s="8">
        <v>2</v>
      </c>
      <c r="AI13" s="8">
        <v>0</v>
      </c>
      <c r="AJ13" s="8">
        <v>2</v>
      </c>
      <c r="AK13" s="8">
        <v>0</v>
      </c>
      <c r="AL13" s="8">
        <v>1</v>
      </c>
      <c r="AM13" s="8">
        <v>1</v>
      </c>
      <c r="AN13" s="8">
        <v>0</v>
      </c>
      <c r="AO13" s="8">
        <v>11</v>
      </c>
      <c r="AP13" s="8">
        <f>SUM(AF13:AO13)</f>
        <v>17</v>
      </c>
      <c r="AR13" s="8">
        <v>0</v>
      </c>
      <c r="AS13" s="8">
        <v>5</v>
      </c>
      <c r="AT13" s="8">
        <v>10</v>
      </c>
      <c r="AU13" s="8">
        <v>11</v>
      </c>
      <c r="AW13" s="8" t="s">
        <v>92</v>
      </c>
    </row>
    <row r="14" spans="1:49" x14ac:dyDescent="0.25">
      <c r="A14" s="8">
        <v>11</v>
      </c>
      <c r="B14" s="8" t="s">
        <v>42</v>
      </c>
      <c r="C14" s="8">
        <v>2005</v>
      </c>
      <c r="D14" s="8">
        <v>3</v>
      </c>
      <c r="E14" s="8">
        <v>105</v>
      </c>
      <c r="F14" s="8">
        <v>3</v>
      </c>
      <c r="G14" s="13"/>
      <c r="H14" s="8">
        <v>12</v>
      </c>
      <c r="J14" s="1">
        <v>2</v>
      </c>
      <c r="K14" s="8">
        <v>0</v>
      </c>
      <c r="L14" s="1">
        <v>0</v>
      </c>
      <c r="M14" s="1">
        <v>2</v>
      </c>
      <c r="N14" s="11">
        <v>2</v>
      </c>
      <c r="O14" s="11">
        <v>0</v>
      </c>
      <c r="P14" s="8">
        <v>0</v>
      </c>
      <c r="Q14" s="1">
        <v>0</v>
      </c>
      <c r="R14" s="8">
        <v>0</v>
      </c>
      <c r="S14" s="1">
        <v>0</v>
      </c>
      <c r="T14" s="3">
        <v>0</v>
      </c>
      <c r="U14" s="6">
        <v>0</v>
      </c>
      <c r="V14" s="7">
        <v>0</v>
      </c>
      <c r="W14" s="2">
        <v>4</v>
      </c>
      <c r="X14" s="2">
        <v>0</v>
      </c>
      <c r="Y14" s="8">
        <v>2</v>
      </c>
      <c r="Z14" s="8">
        <v>0</v>
      </c>
      <c r="AB14" s="8">
        <v>0</v>
      </c>
      <c r="AC14" s="8">
        <v>0</v>
      </c>
      <c r="AD14" s="8">
        <v>12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12</v>
      </c>
      <c r="AP14" s="8">
        <f t="shared" si="0"/>
        <v>12</v>
      </c>
      <c r="AR14" s="8">
        <v>0</v>
      </c>
      <c r="AS14" s="8">
        <v>2</v>
      </c>
      <c r="AW14" s="8" t="s">
        <v>42</v>
      </c>
    </row>
    <row r="15" spans="1:49" x14ac:dyDescent="0.25">
      <c r="A15" s="8">
        <v>12</v>
      </c>
      <c r="B15" s="8" t="s">
        <v>43</v>
      </c>
      <c r="C15" s="8">
        <v>2004</v>
      </c>
      <c r="D15" s="8">
        <v>3</v>
      </c>
      <c r="E15" s="8">
        <v>105</v>
      </c>
      <c r="F15" s="8">
        <v>25</v>
      </c>
      <c r="G15" s="13"/>
      <c r="H15" s="8">
        <v>21</v>
      </c>
      <c r="J15" s="1">
        <v>1</v>
      </c>
      <c r="K15" s="8">
        <v>4</v>
      </c>
      <c r="L15" s="1">
        <v>0</v>
      </c>
      <c r="M15" s="1">
        <v>1</v>
      </c>
      <c r="N15" s="11">
        <v>0</v>
      </c>
      <c r="O15" s="11">
        <v>1</v>
      </c>
      <c r="P15" s="8">
        <v>3</v>
      </c>
      <c r="Q15" s="1">
        <v>1</v>
      </c>
      <c r="R15" s="8">
        <v>0</v>
      </c>
      <c r="S15" s="1">
        <v>0</v>
      </c>
      <c r="T15" s="3">
        <v>1</v>
      </c>
      <c r="U15" s="6">
        <v>1</v>
      </c>
      <c r="V15" s="7">
        <v>1</v>
      </c>
      <c r="W15" s="2">
        <v>3</v>
      </c>
      <c r="X15" s="2">
        <v>0</v>
      </c>
      <c r="Y15" s="8">
        <v>5</v>
      </c>
      <c r="Z15" s="8">
        <v>0</v>
      </c>
      <c r="AB15" s="8">
        <v>4</v>
      </c>
      <c r="AC15" s="8">
        <v>6</v>
      </c>
      <c r="AD15" s="8">
        <v>11</v>
      </c>
      <c r="AF15" s="8">
        <v>1</v>
      </c>
      <c r="AG15" s="8">
        <v>0</v>
      </c>
      <c r="AH15" s="8">
        <v>0</v>
      </c>
      <c r="AI15" s="8">
        <v>0</v>
      </c>
      <c r="AJ15" s="8">
        <v>0</v>
      </c>
      <c r="AK15" s="8">
        <v>2</v>
      </c>
      <c r="AL15" s="8">
        <v>2</v>
      </c>
      <c r="AM15" s="8">
        <v>4</v>
      </c>
      <c r="AN15" s="8">
        <v>0</v>
      </c>
      <c r="AO15" s="8">
        <v>12</v>
      </c>
      <c r="AP15" s="8">
        <f t="shared" si="0"/>
        <v>21</v>
      </c>
      <c r="AR15" s="8">
        <v>5</v>
      </c>
      <c r="AS15" s="8">
        <v>11</v>
      </c>
      <c r="AW15" s="8" t="s">
        <v>43</v>
      </c>
    </row>
    <row r="16" spans="1:49" x14ac:dyDescent="0.25">
      <c r="A16" s="8">
        <v>13</v>
      </c>
      <c r="B16" s="8" t="s">
        <v>44</v>
      </c>
      <c r="C16" s="8">
        <v>2004</v>
      </c>
      <c r="D16" s="8">
        <v>3</v>
      </c>
      <c r="E16" s="8">
        <v>105</v>
      </c>
      <c r="F16" s="8">
        <v>6</v>
      </c>
      <c r="G16" s="13"/>
      <c r="H16" s="8">
        <v>16</v>
      </c>
      <c r="J16" s="1">
        <v>0</v>
      </c>
      <c r="K16" s="8">
        <v>1</v>
      </c>
      <c r="L16" s="1">
        <v>0</v>
      </c>
      <c r="M16" s="1">
        <v>3</v>
      </c>
      <c r="N16" s="11">
        <v>6</v>
      </c>
      <c r="O16" s="11">
        <v>0</v>
      </c>
      <c r="P16" s="8">
        <v>0</v>
      </c>
      <c r="Q16" s="1">
        <v>2</v>
      </c>
      <c r="R16" s="8">
        <v>0</v>
      </c>
      <c r="S16" s="1">
        <v>0</v>
      </c>
      <c r="T16" s="3">
        <v>2</v>
      </c>
      <c r="U16" s="6">
        <v>1</v>
      </c>
      <c r="V16" s="7">
        <v>0</v>
      </c>
      <c r="W16" s="2">
        <v>2</v>
      </c>
      <c r="X16" s="2">
        <v>0</v>
      </c>
      <c r="Y16" s="8">
        <v>1</v>
      </c>
      <c r="Z16" s="8">
        <v>0</v>
      </c>
      <c r="AB16" s="8">
        <v>13</v>
      </c>
      <c r="AC16" s="8">
        <v>3</v>
      </c>
      <c r="AD16" s="8">
        <v>0</v>
      </c>
      <c r="AF16" s="8">
        <v>0</v>
      </c>
      <c r="AG16" s="8">
        <v>0</v>
      </c>
      <c r="AH16" s="8">
        <v>2</v>
      </c>
      <c r="AI16" s="8">
        <v>1</v>
      </c>
      <c r="AJ16" s="8">
        <v>2</v>
      </c>
      <c r="AK16" s="8">
        <v>2</v>
      </c>
      <c r="AL16" s="8">
        <v>1</v>
      </c>
      <c r="AM16" s="8">
        <v>3</v>
      </c>
      <c r="AN16" s="8">
        <v>3</v>
      </c>
      <c r="AO16" s="8">
        <v>2</v>
      </c>
      <c r="AP16" s="8">
        <f t="shared" si="0"/>
        <v>16</v>
      </c>
      <c r="AR16" s="8">
        <v>2</v>
      </c>
      <c r="AS16" s="8">
        <v>11</v>
      </c>
      <c r="AW16" s="8" t="s">
        <v>44</v>
      </c>
    </row>
    <row r="17" spans="1:49" x14ac:dyDescent="0.25">
      <c r="A17" s="8">
        <v>14</v>
      </c>
      <c r="B17" s="8" t="s">
        <v>45</v>
      </c>
      <c r="C17" s="8">
        <v>2004</v>
      </c>
      <c r="D17" s="8">
        <v>1</v>
      </c>
      <c r="E17" s="8">
        <v>65</v>
      </c>
      <c r="F17" s="8">
        <v>8</v>
      </c>
      <c r="G17" s="13"/>
      <c r="H17" s="8">
        <v>2</v>
      </c>
      <c r="J17" s="1">
        <v>0</v>
      </c>
      <c r="K17" s="8">
        <v>0</v>
      </c>
      <c r="L17" s="1">
        <v>0</v>
      </c>
      <c r="M17" s="1">
        <v>0</v>
      </c>
      <c r="N17" s="11">
        <v>0</v>
      </c>
      <c r="O17" s="11">
        <v>0</v>
      </c>
      <c r="P17" s="8">
        <v>0</v>
      </c>
      <c r="Q17" s="1">
        <v>0</v>
      </c>
      <c r="R17" s="8">
        <v>0</v>
      </c>
      <c r="S17" s="1">
        <v>0</v>
      </c>
      <c r="T17" s="3">
        <v>0</v>
      </c>
      <c r="U17" s="6">
        <v>0</v>
      </c>
      <c r="V17" s="7">
        <v>0</v>
      </c>
      <c r="W17" s="2">
        <v>1</v>
      </c>
      <c r="X17" s="2">
        <v>0</v>
      </c>
      <c r="Y17" s="8">
        <v>0</v>
      </c>
      <c r="Z17" s="8">
        <v>1</v>
      </c>
      <c r="AB17" s="8">
        <v>0</v>
      </c>
      <c r="AC17" s="8">
        <v>0</v>
      </c>
      <c r="AD17" s="8">
        <v>2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2</v>
      </c>
      <c r="AP17" s="8">
        <f t="shared" si="0"/>
        <v>2</v>
      </c>
      <c r="AR17" s="8">
        <v>0</v>
      </c>
      <c r="AS17" s="8">
        <v>0</v>
      </c>
      <c r="AW17" s="8" t="s">
        <v>45</v>
      </c>
    </row>
    <row r="18" spans="1:49" x14ac:dyDescent="0.25">
      <c r="A18" s="8">
        <v>15</v>
      </c>
      <c r="B18" s="8" t="s">
        <v>46</v>
      </c>
      <c r="C18" s="8">
        <v>2004</v>
      </c>
      <c r="D18" s="8">
        <v>2</v>
      </c>
      <c r="E18" s="8">
        <v>90</v>
      </c>
      <c r="F18" s="8">
        <v>6</v>
      </c>
      <c r="G18" s="13"/>
      <c r="H18" s="8">
        <v>49</v>
      </c>
      <c r="J18" s="1">
        <v>2</v>
      </c>
      <c r="K18" s="8">
        <v>3</v>
      </c>
      <c r="L18" s="1">
        <v>0</v>
      </c>
      <c r="M18" s="1">
        <v>4</v>
      </c>
      <c r="N18" s="11">
        <v>6</v>
      </c>
      <c r="O18" s="11">
        <v>0</v>
      </c>
      <c r="P18" s="8">
        <v>1</v>
      </c>
      <c r="Q18" s="1">
        <v>1</v>
      </c>
      <c r="R18" s="8">
        <v>0</v>
      </c>
      <c r="S18" s="1">
        <v>0</v>
      </c>
      <c r="T18" s="3">
        <v>3</v>
      </c>
      <c r="U18" s="6">
        <v>3</v>
      </c>
      <c r="V18" s="7">
        <v>5</v>
      </c>
      <c r="W18" s="2">
        <v>18</v>
      </c>
      <c r="X18" s="2">
        <v>2</v>
      </c>
      <c r="Y18" s="8">
        <v>4</v>
      </c>
      <c r="Z18" s="8">
        <v>0</v>
      </c>
      <c r="AB18" s="8">
        <v>35</v>
      </c>
      <c r="AC18" s="8">
        <v>9</v>
      </c>
      <c r="AD18" s="8">
        <v>5</v>
      </c>
      <c r="AF18" s="8">
        <v>0</v>
      </c>
      <c r="AG18" s="8">
        <v>7</v>
      </c>
      <c r="AH18" s="8">
        <v>8</v>
      </c>
      <c r="AI18" s="8">
        <v>4</v>
      </c>
      <c r="AJ18" s="8">
        <v>8</v>
      </c>
      <c r="AK18" s="8">
        <v>6</v>
      </c>
      <c r="AL18" s="8">
        <v>5</v>
      </c>
      <c r="AM18" s="8">
        <v>2</v>
      </c>
      <c r="AN18" s="8">
        <v>3</v>
      </c>
      <c r="AO18" s="8">
        <v>6</v>
      </c>
      <c r="AP18" s="8">
        <f t="shared" si="0"/>
        <v>49</v>
      </c>
      <c r="AR18" s="8">
        <v>3</v>
      </c>
      <c r="AS18" s="8">
        <v>11</v>
      </c>
      <c r="AW18" s="8" t="s">
        <v>46</v>
      </c>
    </row>
    <row r="19" spans="1:49" x14ac:dyDescent="0.25">
      <c r="A19" s="8">
        <v>16</v>
      </c>
      <c r="B19" s="8" t="s">
        <v>47</v>
      </c>
      <c r="C19" s="8">
        <v>2004</v>
      </c>
      <c r="D19" s="8">
        <v>4</v>
      </c>
      <c r="E19" s="8">
        <v>130</v>
      </c>
      <c r="F19" s="8">
        <v>10</v>
      </c>
      <c r="G19" s="13"/>
      <c r="H19" s="8">
        <v>29</v>
      </c>
      <c r="J19" s="1">
        <v>3</v>
      </c>
      <c r="K19" s="8">
        <v>3</v>
      </c>
      <c r="L19" s="1">
        <v>0</v>
      </c>
      <c r="M19" s="1">
        <v>2</v>
      </c>
      <c r="N19" s="11">
        <v>4</v>
      </c>
      <c r="O19" s="11">
        <v>0</v>
      </c>
      <c r="P19" s="8">
        <v>1</v>
      </c>
      <c r="Q19" s="1">
        <v>1</v>
      </c>
      <c r="R19" s="8">
        <v>0</v>
      </c>
      <c r="S19" s="1">
        <v>0</v>
      </c>
      <c r="T19" s="3">
        <v>3</v>
      </c>
      <c r="U19" s="6">
        <v>1</v>
      </c>
      <c r="V19" s="7">
        <v>1</v>
      </c>
      <c r="W19" s="2">
        <v>5</v>
      </c>
      <c r="X19" s="2">
        <v>0</v>
      </c>
      <c r="Y19" s="8">
        <v>6</v>
      </c>
      <c r="Z19" s="8">
        <v>1</v>
      </c>
      <c r="AB19" s="8">
        <v>22</v>
      </c>
      <c r="AC19" s="8">
        <v>4</v>
      </c>
      <c r="AD19" s="8">
        <v>3</v>
      </c>
      <c r="AF19" s="8">
        <v>2</v>
      </c>
      <c r="AG19" s="8">
        <v>1</v>
      </c>
      <c r="AH19" s="8">
        <v>1</v>
      </c>
      <c r="AI19" s="8">
        <v>4</v>
      </c>
      <c r="AJ19" s="8">
        <v>5</v>
      </c>
      <c r="AK19" s="8">
        <v>5</v>
      </c>
      <c r="AL19" s="8">
        <v>3</v>
      </c>
      <c r="AM19" s="8">
        <v>2</v>
      </c>
      <c r="AN19" s="8">
        <v>3</v>
      </c>
      <c r="AO19" s="8">
        <v>3</v>
      </c>
      <c r="AP19" s="8">
        <f t="shared" si="0"/>
        <v>29</v>
      </c>
      <c r="AR19" s="8">
        <v>0</v>
      </c>
      <c r="AS19" s="8">
        <v>26</v>
      </c>
      <c r="AW19" s="8" t="s">
        <v>47</v>
      </c>
    </row>
    <row r="20" spans="1:49" x14ac:dyDescent="0.25">
      <c r="A20" s="8">
        <v>17</v>
      </c>
      <c r="B20" s="8" t="s">
        <v>48</v>
      </c>
      <c r="C20" s="8">
        <v>2003</v>
      </c>
      <c r="D20" s="8">
        <v>2</v>
      </c>
      <c r="E20" s="8">
        <v>90</v>
      </c>
      <c r="F20" s="8">
        <v>16</v>
      </c>
      <c r="G20" s="13"/>
      <c r="H20" s="8">
        <v>36</v>
      </c>
      <c r="J20" s="1">
        <v>8</v>
      </c>
      <c r="K20" s="8">
        <v>2</v>
      </c>
      <c r="L20" s="1">
        <v>0</v>
      </c>
      <c r="M20" s="1">
        <v>3</v>
      </c>
      <c r="N20" s="11">
        <v>4</v>
      </c>
      <c r="O20" s="11">
        <v>0</v>
      </c>
      <c r="P20" s="8">
        <v>0</v>
      </c>
      <c r="Q20" s="1">
        <v>1</v>
      </c>
      <c r="R20" s="8">
        <v>0</v>
      </c>
      <c r="S20" s="1">
        <v>0</v>
      </c>
      <c r="T20" s="3">
        <v>4</v>
      </c>
      <c r="U20" s="6">
        <v>4</v>
      </c>
      <c r="V20" s="7">
        <v>6</v>
      </c>
      <c r="W20" s="2">
        <v>4</v>
      </c>
      <c r="X20" s="2">
        <v>0</v>
      </c>
      <c r="Y20" s="8">
        <v>3</v>
      </c>
      <c r="Z20" s="8">
        <v>1</v>
      </c>
      <c r="AB20" s="8">
        <v>1</v>
      </c>
      <c r="AC20" s="8">
        <v>2</v>
      </c>
      <c r="AD20" s="8">
        <v>33</v>
      </c>
      <c r="AF20" s="8">
        <v>0</v>
      </c>
      <c r="AG20" s="8">
        <v>0</v>
      </c>
      <c r="AH20" s="8">
        <v>1</v>
      </c>
      <c r="AI20" s="8">
        <v>1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34</v>
      </c>
      <c r="AP20" s="8">
        <f t="shared" si="0"/>
        <v>36</v>
      </c>
      <c r="AR20" s="8">
        <v>0</v>
      </c>
      <c r="AS20" s="8">
        <v>28</v>
      </c>
      <c r="AW20" s="8" t="s">
        <v>48</v>
      </c>
    </row>
    <row r="21" spans="1:49" x14ac:dyDescent="0.25">
      <c r="A21" s="8">
        <v>18</v>
      </c>
      <c r="B21" s="8" t="s">
        <v>109</v>
      </c>
      <c r="C21" s="8">
        <v>2002</v>
      </c>
      <c r="D21" s="8" t="s">
        <v>90</v>
      </c>
      <c r="E21" s="8">
        <v>55</v>
      </c>
      <c r="F21" s="8">
        <v>5</v>
      </c>
      <c r="G21" s="13"/>
      <c r="H21" s="8">
        <v>1</v>
      </c>
      <c r="J21" s="1">
        <v>0</v>
      </c>
      <c r="K21" s="8">
        <v>1</v>
      </c>
      <c r="L21" s="1">
        <v>0</v>
      </c>
      <c r="M21" s="1">
        <v>0</v>
      </c>
      <c r="N21" s="11">
        <v>0</v>
      </c>
      <c r="O21" s="11">
        <v>0</v>
      </c>
      <c r="P21" s="8">
        <v>0</v>
      </c>
      <c r="Q21" s="1">
        <v>0</v>
      </c>
      <c r="R21" s="8">
        <v>0</v>
      </c>
      <c r="S21" s="1">
        <v>0</v>
      </c>
      <c r="T21" s="3">
        <v>0</v>
      </c>
      <c r="U21" s="6">
        <v>0</v>
      </c>
      <c r="V21" s="7">
        <v>0</v>
      </c>
      <c r="W21" s="2">
        <v>0</v>
      </c>
      <c r="X21" s="2">
        <v>0</v>
      </c>
      <c r="Y21" s="8">
        <v>0</v>
      </c>
      <c r="Z21" s="8">
        <v>0</v>
      </c>
      <c r="AB21" s="8">
        <v>1</v>
      </c>
      <c r="AC21" s="8">
        <v>0</v>
      </c>
      <c r="AD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1</v>
      </c>
      <c r="AP21" s="8">
        <f>SUM(AF21:AO21)</f>
        <v>1</v>
      </c>
      <c r="AR21" s="8">
        <v>0</v>
      </c>
      <c r="AS21" s="8">
        <v>1</v>
      </c>
      <c r="AT21" s="8">
        <v>0</v>
      </c>
      <c r="AU21" s="8">
        <v>0</v>
      </c>
    </row>
    <row r="22" spans="1:49" x14ac:dyDescent="0.25">
      <c r="A22" s="8">
        <v>19</v>
      </c>
      <c r="B22" s="8" t="s">
        <v>49</v>
      </c>
      <c r="C22" s="8">
        <v>2001</v>
      </c>
      <c r="D22" s="8" t="s">
        <v>90</v>
      </c>
      <c r="E22" s="8">
        <v>45</v>
      </c>
      <c r="F22" s="8">
        <v>41</v>
      </c>
      <c r="G22" s="13"/>
      <c r="H22" s="8">
        <v>14</v>
      </c>
      <c r="J22" s="1">
        <v>0</v>
      </c>
      <c r="K22" s="8">
        <v>0</v>
      </c>
      <c r="L22" s="1">
        <v>0</v>
      </c>
      <c r="M22" s="1">
        <v>3</v>
      </c>
      <c r="N22" s="11">
        <v>0</v>
      </c>
      <c r="O22" s="11">
        <v>0</v>
      </c>
      <c r="P22" s="8">
        <v>0</v>
      </c>
      <c r="Q22" s="1">
        <v>0</v>
      </c>
      <c r="R22" s="8">
        <v>0</v>
      </c>
      <c r="S22" s="1">
        <v>0</v>
      </c>
      <c r="T22" s="3">
        <v>0</v>
      </c>
      <c r="U22" s="6">
        <v>0</v>
      </c>
      <c r="V22" s="7">
        <v>0</v>
      </c>
      <c r="W22" s="2">
        <v>11</v>
      </c>
      <c r="X22" s="2">
        <v>0</v>
      </c>
      <c r="Y22" s="8">
        <v>0</v>
      </c>
      <c r="Z22" s="8">
        <v>0</v>
      </c>
      <c r="AB22" s="8">
        <v>4</v>
      </c>
      <c r="AC22" s="8">
        <v>3</v>
      </c>
      <c r="AD22" s="8">
        <v>7</v>
      </c>
      <c r="AF22" s="8">
        <v>2</v>
      </c>
      <c r="AG22" s="8">
        <v>0</v>
      </c>
      <c r="AH22" s="8">
        <v>4</v>
      </c>
      <c r="AI22" s="8">
        <v>0</v>
      </c>
      <c r="AJ22" s="8">
        <v>1</v>
      </c>
      <c r="AK22" s="8">
        <v>0</v>
      </c>
      <c r="AL22" s="8">
        <v>0</v>
      </c>
      <c r="AM22" s="8">
        <v>0</v>
      </c>
      <c r="AN22" s="8">
        <v>0</v>
      </c>
      <c r="AO22" s="8">
        <v>7</v>
      </c>
      <c r="AP22" s="8">
        <f t="shared" si="0"/>
        <v>14</v>
      </c>
      <c r="AR22" s="8">
        <v>0</v>
      </c>
      <c r="AS22" s="8">
        <v>0</v>
      </c>
      <c r="AW22" s="8" t="s">
        <v>49</v>
      </c>
    </row>
    <row r="23" spans="1:49" x14ac:dyDescent="0.25">
      <c r="A23" s="8">
        <v>20</v>
      </c>
      <c r="B23" s="8" t="s">
        <v>34</v>
      </c>
      <c r="C23" s="8">
        <v>1999</v>
      </c>
      <c r="D23" s="8">
        <v>1</v>
      </c>
      <c r="E23" s="8">
        <v>70</v>
      </c>
      <c r="F23" s="8">
        <v>3</v>
      </c>
      <c r="G23" s="13"/>
      <c r="H23" s="8">
        <v>5</v>
      </c>
      <c r="J23" s="1">
        <v>0</v>
      </c>
      <c r="K23" s="8">
        <v>0</v>
      </c>
      <c r="L23" s="1">
        <v>0</v>
      </c>
      <c r="M23" s="1">
        <v>5</v>
      </c>
      <c r="N23" s="11">
        <v>0</v>
      </c>
      <c r="O23" s="11">
        <v>0</v>
      </c>
      <c r="P23" s="8">
        <v>0</v>
      </c>
      <c r="Q23" s="1">
        <v>0</v>
      </c>
      <c r="R23" s="8">
        <v>0</v>
      </c>
      <c r="S23" s="1">
        <v>0</v>
      </c>
      <c r="T23" s="3">
        <v>0</v>
      </c>
      <c r="U23" s="6">
        <v>0</v>
      </c>
      <c r="V23" s="7">
        <v>0</v>
      </c>
      <c r="W23" s="2">
        <v>0</v>
      </c>
      <c r="X23" s="2">
        <v>0</v>
      </c>
      <c r="Y23" s="8">
        <v>0</v>
      </c>
      <c r="Z23" s="8">
        <v>0</v>
      </c>
      <c r="AB23" s="8">
        <v>0</v>
      </c>
      <c r="AC23" s="8">
        <v>0</v>
      </c>
      <c r="AD23" s="8">
        <v>5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5</v>
      </c>
      <c r="AP23" s="8">
        <f t="shared" si="0"/>
        <v>5</v>
      </c>
    </row>
    <row r="24" spans="1:49" x14ac:dyDescent="0.25">
      <c r="A24" s="8">
        <v>21</v>
      </c>
      <c r="B24" s="8" t="s">
        <v>50</v>
      </c>
      <c r="C24" s="8">
        <v>1999</v>
      </c>
      <c r="D24" s="8">
        <v>2</v>
      </c>
      <c r="E24" s="8">
        <v>90</v>
      </c>
      <c r="F24" s="8">
        <v>56</v>
      </c>
      <c r="G24" s="12"/>
      <c r="H24" s="8">
        <v>21</v>
      </c>
      <c r="J24" s="1">
        <v>0</v>
      </c>
      <c r="K24" s="8">
        <v>1</v>
      </c>
      <c r="L24" s="1">
        <v>1</v>
      </c>
      <c r="M24" s="1">
        <v>1</v>
      </c>
      <c r="N24" s="11">
        <v>1</v>
      </c>
      <c r="O24" s="11">
        <v>2</v>
      </c>
      <c r="P24" s="8">
        <v>0</v>
      </c>
      <c r="Q24" s="1">
        <v>2</v>
      </c>
      <c r="R24" s="8">
        <v>0</v>
      </c>
      <c r="S24" s="1">
        <v>0</v>
      </c>
      <c r="T24" s="3">
        <v>2</v>
      </c>
      <c r="U24" s="6">
        <v>0</v>
      </c>
      <c r="V24" s="7">
        <v>2</v>
      </c>
      <c r="W24" s="2">
        <v>9</v>
      </c>
      <c r="X24" s="2">
        <v>0</v>
      </c>
      <c r="Y24" s="8">
        <v>2</v>
      </c>
      <c r="Z24" s="8">
        <v>0</v>
      </c>
      <c r="AB24" s="8">
        <v>10</v>
      </c>
      <c r="AC24" s="8">
        <v>6</v>
      </c>
      <c r="AD24" s="8">
        <v>5</v>
      </c>
      <c r="AF24" s="8">
        <v>2</v>
      </c>
      <c r="AG24" s="8">
        <v>0</v>
      </c>
      <c r="AH24" s="8">
        <v>2</v>
      </c>
      <c r="AI24" s="8">
        <v>7</v>
      </c>
      <c r="AJ24" s="8">
        <v>1</v>
      </c>
      <c r="AK24" s="8">
        <v>2</v>
      </c>
      <c r="AL24" s="8">
        <v>1</v>
      </c>
      <c r="AM24" s="8">
        <v>0</v>
      </c>
      <c r="AN24" s="8">
        <v>2</v>
      </c>
      <c r="AO24" s="8">
        <v>4</v>
      </c>
      <c r="AP24" s="8">
        <f t="shared" si="0"/>
        <v>21</v>
      </c>
      <c r="AR24" s="8">
        <v>1</v>
      </c>
      <c r="AS24" s="8">
        <v>4</v>
      </c>
      <c r="AT24" s="8">
        <v>0</v>
      </c>
      <c r="AU24" s="8">
        <v>16</v>
      </c>
      <c r="AW24" s="8" t="s">
        <v>50</v>
      </c>
    </row>
    <row r="25" spans="1:49" x14ac:dyDescent="0.25">
      <c r="A25" s="8">
        <v>22</v>
      </c>
      <c r="B25" s="8" t="s">
        <v>47</v>
      </c>
      <c r="C25" s="8">
        <v>1998</v>
      </c>
      <c r="D25" s="8" t="s">
        <v>90</v>
      </c>
      <c r="E25" s="8">
        <v>40</v>
      </c>
      <c r="F25" s="8">
        <v>13</v>
      </c>
      <c r="G25" s="12"/>
      <c r="H25" s="8">
        <v>1</v>
      </c>
      <c r="J25" s="1">
        <v>0</v>
      </c>
      <c r="K25" s="8">
        <v>0</v>
      </c>
      <c r="L25" s="1">
        <v>0</v>
      </c>
      <c r="M25" s="1">
        <v>0</v>
      </c>
      <c r="N25" s="11">
        <v>0</v>
      </c>
      <c r="O25" s="11">
        <v>1</v>
      </c>
      <c r="P25" s="8">
        <v>0</v>
      </c>
      <c r="Q25" s="1">
        <v>0</v>
      </c>
      <c r="R25" s="8">
        <v>0</v>
      </c>
      <c r="S25" s="1">
        <v>1</v>
      </c>
      <c r="T25" s="3">
        <v>0</v>
      </c>
      <c r="U25" s="6">
        <v>0</v>
      </c>
      <c r="V25" s="7">
        <v>0</v>
      </c>
      <c r="W25" s="2">
        <v>0</v>
      </c>
      <c r="X25" s="2">
        <v>0</v>
      </c>
      <c r="Y25" s="8">
        <v>0</v>
      </c>
      <c r="Z25" s="8">
        <v>0</v>
      </c>
      <c r="AB25" s="8">
        <v>1</v>
      </c>
      <c r="AC25" s="8">
        <v>0</v>
      </c>
      <c r="AD25" s="8">
        <v>0</v>
      </c>
      <c r="AF25" s="8">
        <v>0</v>
      </c>
      <c r="AG25" s="8">
        <v>1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f t="shared" si="0"/>
        <v>1</v>
      </c>
      <c r="AR25" s="8">
        <v>1</v>
      </c>
      <c r="AS25" s="8">
        <v>0</v>
      </c>
      <c r="AW25" s="8" t="s">
        <v>47</v>
      </c>
    </row>
    <row r="26" spans="1:49" x14ac:dyDescent="0.25">
      <c r="A26" s="8">
        <v>23</v>
      </c>
      <c r="B26" s="8" t="s">
        <v>51</v>
      </c>
      <c r="C26" s="8">
        <v>1998</v>
      </c>
      <c r="D26" s="8">
        <v>2</v>
      </c>
      <c r="E26" s="8">
        <v>90</v>
      </c>
      <c r="F26" s="8">
        <v>1</v>
      </c>
      <c r="G26" s="12"/>
      <c r="H26" s="8">
        <v>4</v>
      </c>
      <c r="J26" s="1">
        <v>0</v>
      </c>
      <c r="K26" s="8">
        <v>0</v>
      </c>
      <c r="L26" s="1">
        <v>0</v>
      </c>
      <c r="M26" s="1">
        <v>0</v>
      </c>
      <c r="N26" s="11">
        <v>0</v>
      </c>
      <c r="O26" s="11">
        <v>0</v>
      </c>
      <c r="P26" s="8">
        <v>0</v>
      </c>
      <c r="Q26" s="1">
        <v>2</v>
      </c>
      <c r="R26" s="8">
        <v>0</v>
      </c>
      <c r="S26" s="1">
        <v>0</v>
      </c>
      <c r="T26" s="3">
        <v>0</v>
      </c>
      <c r="U26" s="6">
        <v>0</v>
      </c>
      <c r="V26" s="7">
        <v>0</v>
      </c>
      <c r="W26" s="2">
        <v>1</v>
      </c>
      <c r="X26" s="2">
        <v>0</v>
      </c>
      <c r="Y26" s="8">
        <v>1</v>
      </c>
      <c r="Z26" s="8">
        <v>0</v>
      </c>
      <c r="AB26" s="8">
        <v>0</v>
      </c>
      <c r="AC26" s="8">
        <v>1</v>
      </c>
      <c r="AD26" s="8">
        <v>3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4</v>
      </c>
      <c r="AP26" s="8">
        <f t="shared" si="0"/>
        <v>4</v>
      </c>
      <c r="AR26" s="8">
        <v>1</v>
      </c>
      <c r="AS26" s="8">
        <v>2</v>
      </c>
      <c r="AT26" s="8">
        <v>0</v>
      </c>
      <c r="AU26" s="8">
        <v>1</v>
      </c>
      <c r="AW26" s="8" t="s">
        <v>51</v>
      </c>
    </row>
    <row r="27" spans="1:49" x14ac:dyDescent="0.25">
      <c r="A27" s="8">
        <v>24</v>
      </c>
      <c r="B27" s="8" t="s">
        <v>52</v>
      </c>
      <c r="C27" s="8">
        <v>1997</v>
      </c>
      <c r="D27" s="8">
        <v>1</v>
      </c>
      <c r="E27" s="8">
        <v>65</v>
      </c>
      <c r="F27" s="8">
        <v>5</v>
      </c>
      <c r="G27" s="12"/>
      <c r="H27" s="8">
        <v>5</v>
      </c>
      <c r="J27" s="1">
        <v>0</v>
      </c>
      <c r="K27" s="8">
        <v>1</v>
      </c>
      <c r="L27" s="1">
        <v>0</v>
      </c>
      <c r="M27" s="1">
        <v>0</v>
      </c>
      <c r="N27" s="11">
        <v>0</v>
      </c>
      <c r="O27" s="11">
        <v>0</v>
      </c>
      <c r="P27" s="8">
        <v>0</v>
      </c>
      <c r="Q27" s="1">
        <v>0</v>
      </c>
      <c r="R27" s="8">
        <v>0</v>
      </c>
      <c r="S27" s="1">
        <v>0</v>
      </c>
      <c r="T27" s="3">
        <v>0</v>
      </c>
      <c r="U27" s="6">
        <v>0</v>
      </c>
      <c r="V27" s="7">
        <v>1</v>
      </c>
      <c r="W27" s="2">
        <v>3</v>
      </c>
      <c r="X27" s="2">
        <v>0</v>
      </c>
      <c r="Y27" s="8">
        <v>0</v>
      </c>
      <c r="Z27" s="8">
        <v>0</v>
      </c>
      <c r="AB27" s="8">
        <v>1</v>
      </c>
      <c r="AC27" s="8">
        <v>2</v>
      </c>
      <c r="AD27" s="8">
        <v>2</v>
      </c>
      <c r="AF27" s="8">
        <v>2</v>
      </c>
      <c r="AG27" s="8">
        <v>1</v>
      </c>
      <c r="AH27" s="8">
        <v>0</v>
      </c>
      <c r="AI27" s="8">
        <v>1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1</v>
      </c>
      <c r="AP27" s="8">
        <f t="shared" si="0"/>
        <v>5</v>
      </c>
      <c r="AR27" s="8">
        <v>0</v>
      </c>
      <c r="AS27" s="8">
        <v>0</v>
      </c>
      <c r="AW27" s="8" t="s">
        <v>52</v>
      </c>
    </row>
    <row r="28" spans="1:49" x14ac:dyDescent="0.25">
      <c r="A28" s="8">
        <v>25</v>
      </c>
      <c r="B28" s="8" t="s">
        <v>53</v>
      </c>
      <c r="C28" s="8">
        <v>1996</v>
      </c>
      <c r="D28" s="8">
        <v>3</v>
      </c>
      <c r="E28" s="8">
        <v>100</v>
      </c>
      <c r="F28" s="8">
        <v>19</v>
      </c>
      <c r="G28" s="12"/>
      <c r="H28" s="8">
        <v>10</v>
      </c>
      <c r="J28" s="1">
        <v>0</v>
      </c>
      <c r="K28" s="8">
        <v>1</v>
      </c>
      <c r="L28" s="1">
        <v>1</v>
      </c>
      <c r="M28" s="1">
        <v>0</v>
      </c>
      <c r="N28" s="11">
        <v>0</v>
      </c>
      <c r="O28" s="11">
        <v>0</v>
      </c>
      <c r="P28" s="8">
        <v>0</v>
      </c>
      <c r="Q28" s="1">
        <v>0</v>
      </c>
      <c r="R28" s="8">
        <v>0</v>
      </c>
      <c r="S28" s="1">
        <v>0</v>
      </c>
      <c r="T28" s="3">
        <v>0</v>
      </c>
      <c r="U28" s="6">
        <v>1</v>
      </c>
      <c r="V28" s="7">
        <v>6</v>
      </c>
      <c r="W28" s="2">
        <v>1</v>
      </c>
      <c r="X28" s="2">
        <v>0</v>
      </c>
      <c r="Y28" s="8">
        <v>0</v>
      </c>
      <c r="Z28" s="8">
        <v>0</v>
      </c>
      <c r="AB28" s="8">
        <v>7</v>
      </c>
      <c r="AC28" s="8">
        <v>3</v>
      </c>
      <c r="AD28" s="8">
        <v>0</v>
      </c>
      <c r="AF28" s="8">
        <v>0</v>
      </c>
      <c r="AG28" s="8">
        <v>1</v>
      </c>
      <c r="AH28" s="8">
        <v>0</v>
      </c>
      <c r="AI28" s="8">
        <v>0</v>
      </c>
      <c r="AJ28" s="8">
        <v>0</v>
      </c>
      <c r="AK28" s="8">
        <v>1</v>
      </c>
      <c r="AL28" s="8">
        <v>2</v>
      </c>
      <c r="AM28" s="8">
        <v>2</v>
      </c>
      <c r="AN28" s="8">
        <v>0</v>
      </c>
      <c r="AO28" s="8">
        <v>4</v>
      </c>
      <c r="AP28" s="8">
        <f t="shared" si="0"/>
        <v>10</v>
      </c>
      <c r="AR28" s="8">
        <v>0</v>
      </c>
      <c r="AS28" s="8">
        <v>8</v>
      </c>
      <c r="AW28" s="8" t="s">
        <v>53</v>
      </c>
    </row>
    <row r="29" spans="1:49" x14ac:dyDescent="0.25">
      <c r="A29" s="8">
        <v>26</v>
      </c>
      <c r="B29" s="8" t="s">
        <v>54</v>
      </c>
      <c r="C29" s="8">
        <v>1996</v>
      </c>
      <c r="D29" s="8">
        <v>2</v>
      </c>
      <c r="E29" s="8">
        <v>90</v>
      </c>
      <c r="F29" s="8">
        <v>8</v>
      </c>
      <c r="G29" s="12"/>
      <c r="H29" s="8">
        <v>3</v>
      </c>
      <c r="J29" s="1">
        <v>0</v>
      </c>
      <c r="K29" s="8">
        <v>0</v>
      </c>
      <c r="L29" s="1">
        <v>0</v>
      </c>
      <c r="M29" s="1">
        <v>1</v>
      </c>
      <c r="N29" s="11">
        <v>0</v>
      </c>
      <c r="O29" s="11">
        <v>0</v>
      </c>
      <c r="P29" s="8">
        <v>1</v>
      </c>
      <c r="Q29" s="1">
        <v>0</v>
      </c>
      <c r="R29" s="8">
        <v>0</v>
      </c>
      <c r="S29" s="1">
        <v>0</v>
      </c>
      <c r="T29" s="3">
        <v>0</v>
      </c>
      <c r="U29" s="6">
        <v>0</v>
      </c>
      <c r="V29" s="7">
        <v>0</v>
      </c>
      <c r="W29" s="2">
        <v>1</v>
      </c>
      <c r="X29" s="2">
        <v>0</v>
      </c>
      <c r="Y29" s="8">
        <v>0</v>
      </c>
      <c r="Z29" s="8">
        <v>0</v>
      </c>
      <c r="AB29" s="8">
        <v>1</v>
      </c>
      <c r="AC29" s="8">
        <v>0</v>
      </c>
      <c r="AD29" s="8">
        <v>2</v>
      </c>
      <c r="AF29" s="8">
        <v>1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2</v>
      </c>
      <c r="AP29" s="8">
        <f t="shared" si="0"/>
        <v>3</v>
      </c>
      <c r="AR29" s="8">
        <v>1</v>
      </c>
      <c r="AS29" s="8">
        <v>0</v>
      </c>
      <c r="AW29" s="8" t="s">
        <v>54</v>
      </c>
    </row>
    <row r="30" spans="1:49" x14ac:dyDescent="0.25">
      <c r="A30" s="8">
        <v>27</v>
      </c>
      <c r="B30" s="8" t="s">
        <v>55</v>
      </c>
      <c r="C30" s="8">
        <v>1995</v>
      </c>
      <c r="D30" s="8">
        <v>3</v>
      </c>
      <c r="E30" s="8">
        <v>100</v>
      </c>
      <c r="F30" s="8">
        <v>9</v>
      </c>
      <c r="G30" s="12"/>
      <c r="H30" s="8">
        <v>18</v>
      </c>
      <c r="J30" s="1">
        <v>1</v>
      </c>
      <c r="K30" s="8">
        <v>2</v>
      </c>
      <c r="L30" s="1">
        <v>0</v>
      </c>
      <c r="M30" s="1">
        <v>1</v>
      </c>
      <c r="N30" s="11">
        <v>0</v>
      </c>
      <c r="O30" s="11">
        <v>0</v>
      </c>
      <c r="P30" s="8">
        <v>0</v>
      </c>
      <c r="Q30" s="1">
        <v>4</v>
      </c>
      <c r="R30" s="8">
        <v>1</v>
      </c>
      <c r="S30" s="1">
        <v>0</v>
      </c>
      <c r="T30" s="3">
        <v>0</v>
      </c>
      <c r="U30" s="6">
        <v>2</v>
      </c>
      <c r="V30" s="7">
        <v>3</v>
      </c>
      <c r="W30" s="2">
        <v>2</v>
      </c>
      <c r="X30" s="2">
        <v>0</v>
      </c>
      <c r="Y30" s="8">
        <v>2</v>
      </c>
      <c r="Z30" s="8">
        <v>0</v>
      </c>
      <c r="AB30" s="8">
        <v>13</v>
      </c>
      <c r="AC30" s="8">
        <v>5</v>
      </c>
      <c r="AD30" s="8">
        <v>0</v>
      </c>
      <c r="AF30" s="8">
        <v>1</v>
      </c>
      <c r="AG30" s="8">
        <v>0</v>
      </c>
      <c r="AH30" s="8">
        <v>1</v>
      </c>
      <c r="AI30" s="8">
        <v>2</v>
      </c>
      <c r="AJ30" s="8">
        <v>1</v>
      </c>
      <c r="AK30" s="8">
        <v>5</v>
      </c>
      <c r="AL30" s="8">
        <v>3</v>
      </c>
      <c r="AM30" s="8">
        <v>1</v>
      </c>
      <c r="AN30" s="8">
        <v>4</v>
      </c>
      <c r="AO30" s="8">
        <v>0</v>
      </c>
      <c r="AP30" s="8">
        <f t="shared" si="0"/>
        <v>18</v>
      </c>
      <c r="AR30" s="8">
        <v>0</v>
      </c>
      <c r="AS30" s="8">
        <v>16</v>
      </c>
      <c r="AT30" s="8">
        <v>2</v>
      </c>
      <c r="AW30" s="8" t="s">
        <v>55</v>
      </c>
    </row>
    <row r="31" spans="1:49" x14ac:dyDescent="0.25">
      <c r="A31" s="8">
        <v>28</v>
      </c>
      <c r="B31" s="8" t="s">
        <v>56</v>
      </c>
      <c r="C31" s="8">
        <v>1995</v>
      </c>
      <c r="D31" s="8" t="s">
        <v>90</v>
      </c>
      <c r="E31" s="8">
        <v>35</v>
      </c>
      <c r="F31" s="8">
        <v>5</v>
      </c>
      <c r="G31" s="12"/>
      <c r="H31" s="8">
        <v>5</v>
      </c>
      <c r="J31" s="1">
        <v>0</v>
      </c>
      <c r="K31" s="8">
        <v>0</v>
      </c>
      <c r="L31" s="1">
        <v>0</v>
      </c>
      <c r="M31" s="1">
        <v>1</v>
      </c>
      <c r="N31" s="11">
        <v>0</v>
      </c>
      <c r="O31" s="11">
        <v>0</v>
      </c>
      <c r="P31" s="8">
        <v>0</v>
      </c>
      <c r="Q31" s="1">
        <v>0</v>
      </c>
      <c r="R31" s="8">
        <v>0</v>
      </c>
      <c r="S31" s="1">
        <v>0</v>
      </c>
      <c r="T31" s="3">
        <v>0</v>
      </c>
      <c r="U31" s="6">
        <v>0</v>
      </c>
      <c r="V31" s="7">
        <v>0</v>
      </c>
      <c r="W31" s="2">
        <v>3</v>
      </c>
      <c r="X31" s="2">
        <v>0</v>
      </c>
      <c r="Y31" s="8">
        <v>1</v>
      </c>
      <c r="Z31" s="8">
        <v>0</v>
      </c>
      <c r="AB31" s="8">
        <v>5</v>
      </c>
      <c r="AC31" s="8">
        <v>0</v>
      </c>
      <c r="AD31" s="8">
        <v>0</v>
      </c>
      <c r="AF31" s="8">
        <v>1</v>
      </c>
      <c r="AG31" s="8">
        <v>0</v>
      </c>
      <c r="AH31" s="8">
        <v>3</v>
      </c>
      <c r="AI31" s="8">
        <v>0</v>
      </c>
      <c r="AJ31" s="8">
        <v>1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f t="shared" si="0"/>
        <v>5</v>
      </c>
      <c r="AR31" s="8">
        <v>0</v>
      </c>
      <c r="AS31" s="8">
        <v>2</v>
      </c>
      <c r="AT31" s="8">
        <v>3</v>
      </c>
      <c r="AW31" s="8" t="s">
        <v>56</v>
      </c>
    </row>
    <row r="32" spans="1:49" x14ac:dyDescent="0.25">
      <c r="A32" s="8">
        <v>29</v>
      </c>
      <c r="B32" s="8" t="s">
        <v>57</v>
      </c>
      <c r="C32" s="8">
        <v>1995</v>
      </c>
      <c r="D32" s="8" t="s">
        <v>98</v>
      </c>
      <c r="E32" s="8">
        <v>65</v>
      </c>
      <c r="F32" s="8">
        <v>9</v>
      </c>
      <c r="G32" s="12"/>
      <c r="H32" s="8">
        <v>0</v>
      </c>
      <c r="J32" s="1">
        <v>0</v>
      </c>
      <c r="K32" s="8">
        <v>0</v>
      </c>
      <c r="L32" s="1">
        <v>0</v>
      </c>
      <c r="M32" s="1">
        <v>0</v>
      </c>
      <c r="N32" s="11">
        <v>0</v>
      </c>
      <c r="O32" s="11">
        <v>0</v>
      </c>
      <c r="P32" s="8">
        <v>0</v>
      </c>
      <c r="Q32" s="1">
        <v>0</v>
      </c>
      <c r="R32" s="8">
        <v>0</v>
      </c>
      <c r="S32" s="1">
        <v>0</v>
      </c>
      <c r="T32" s="3">
        <v>0</v>
      </c>
      <c r="U32" s="6">
        <v>0</v>
      </c>
      <c r="V32" s="7">
        <v>0</v>
      </c>
      <c r="W32" s="2">
        <v>0</v>
      </c>
      <c r="X32" s="2">
        <v>0</v>
      </c>
      <c r="Y32" s="8">
        <v>0</v>
      </c>
      <c r="Z32" s="8">
        <v>0</v>
      </c>
      <c r="AB32" s="8">
        <v>0</v>
      </c>
      <c r="AC32" s="8">
        <v>0</v>
      </c>
      <c r="AD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f t="shared" si="0"/>
        <v>0</v>
      </c>
      <c r="AR32" s="8">
        <v>0</v>
      </c>
      <c r="AS32" s="8">
        <v>0</v>
      </c>
      <c r="AT32" s="8">
        <v>0</v>
      </c>
      <c r="AU32" s="8">
        <v>0</v>
      </c>
      <c r="AW32" s="8" t="s">
        <v>57</v>
      </c>
    </row>
    <row r="33" spans="1:49" x14ac:dyDescent="0.25">
      <c r="A33" s="8">
        <v>30</v>
      </c>
      <c r="B33" s="8" t="s">
        <v>37</v>
      </c>
      <c r="C33" s="8">
        <v>1995</v>
      </c>
      <c r="D33" s="8">
        <v>2</v>
      </c>
      <c r="E33" s="8">
        <v>85</v>
      </c>
      <c r="F33" s="8">
        <v>3</v>
      </c>
      <c r="G33" s="12"/>
      <c r="H33" s="8">
        <v>2</v>
      </c>
      <c r="J33" s="1">
        <v>0</v>
      </c>
      <c r="K33" s="8">
        <v>1</v>
      </c>
      <c r="L33" s="1">
        <v>0</v>
      </c>
      <c r="M33" s="1">
        <v>0</v>
      </c>
      <c r="N33" s="11">
        <v>1</v>
      </c>
      <c r="O33" s="11">
        <v>0</v>
      </c>
      <c r="P33" s="8">
        <v>0</v>
      </c>
      <c r="Q33" s="1">
        <v>0</v>
      </c>
      <c r="R33" s="8">
        <v>0</v>
      </c>
      <c r="S33" s="1">
        <v>0</v>
      </c>
      <c r="T33" s="3">
        <v>0</v>
      </c>
      <c r="U33" s="6">
        <v>0</v>
      </c>
      <c r="V33" s="7">
        <v>0</v>
      </c>
      <c r="W33" s="2">
        <v>0</v>
      </c>
      <c r="X33" s="2">
        <v>0</v>
      </c>
      <c r="Y33" s="8">
        <v>0</v>
      </c>
      <c r="Z33" s="8">
        <v>0</v>
      </c>
      <c r="AB33" s="8">
        <v>1</v>
      </c>
      <c r="AC33" s="8">
        <v>1</v>
      </c>
      <c r="AD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1</v>
      </c>
      <c r="AK33" s="8">
        <v>0</v>
      </c>
      <c r="AL33" s="8">
        <v>0</v>
      </c>
      <c r="AM33" s="8">
        <v>1</v>
      </c>
      <c r="AN33" s="8">
        <v>0</v>
      </c>
      <c r="AO33" s="8">
        <v>0</v>
      </c>
      <c r="AP33" s="8">
        <f t="shared" si="0"/>
        <v>2</v>
      </c>
      <c r="AR33" s="8">
        <v>1</v>
      </c>
      <c r="AS33" s="8">
        <v>0</v>
      </c>
      <c r="AT33" s="8">
        <v>0</v>
      </c>
      <c r="AU33" s="8">
        <v>1</v>
      </c>
      <c r="AW33" s="8" t="s">
        <v>37</v>
      </c>
    </row>
    <row r="34" spans="1:49" x14ac:dyDescent="0.25">
      <c r="A34" s="8">
        <v>31</v>
      </c>
      <c r="B34" s="8" t="s">
        <v>75</v>
      </c>
      <c r="C34" s="8">
        <v>1994</v>
      </c>
      <c r="D34" s="8" t="s">
        <v>90</v>
      </c>
      <c r="E34" s="8">
        <v>45</v>
      </c>
      <c r="F34" s="8">
        <v>8</v>
      </c>
      <c r="G34" s="12"/>
      <c r="H34" s="8">
        <v>3</v>
      </c>
      <c r="J34" s="1">
        <v>0</v>
      </c>
      <c r="K34" s="9">
        <v>1</v>
      </c>
      <c r="L34" s="1">
        <v>0</v>
      </c>
      <c r="M34" s="1">
        <v>0</v>
      </c>
      <c r="N34" s="11">
        <v>0</v>
      </c>
      <c r="O34" s="11">
        <v>0</v>
      </c>
      <c r="P34" s="8">
        <v>0</v>
      </c>
      <c r="Q34" s="1">
        <v>0</v>
      </c>
      <c r="R34" s="8">
        <v>0</v>
      </c>
      <c r="S34" s="1">
        <v>0</v>
      </c>
      <c r="T34" s="3">
        <v>0</v>
      </c>
      <c r="U34" s="6">
        <v>0</v>
      </c>
      <c r="V34" s="7">
        <v>0</v>
      </c>
      <c r="W34" s="2">
        <v>2</v>
      </c>
      <c r="X34" s="2">
        <v>0</v>
      </c>
      <c r="Y34" s="8">
        <v>0</v>
      </c>
      <c r="Z34" s="8">
        <v>0</v>
      </c>
      <c r="AB34" s="8">
        <v>0</v>
      </c>
      <c r="AC34" s="8">
        <v>0</v>
      </c>
      <c r="AD34" s="8">
        <v>3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3</v>
      </c>
      <c r="AP34" s="8">
        <f t="shared" si="0"/>
        <v>3</v>
      </c>
      <c r="AW34" s="8" t="s">
        <v>75</v>
      </c>
    </row>
    <row r="35" spans="1:49" x14ac:dyDescent="0.25">
      <c r="A35" s="8">
        <v>32</v>
      </c>
      <c r="B35" s="8" t="s">
        <v>58</v>
      </c>
      <c r="C35" s="8">
        <v>1994</v>
      </c>
      <c r="D35" s="8" t="s">
        <v>90</v>
      </c>
      <c r="E35" s="8">
        <v>55</v>
      </c>
      <c r="F35" s="8">
        <v>34</v>
      </c>
      <c r="H35" s="8">
        <v>2</v>
      </c>
      <c r="J35" s="1">
        <v>0</v>
      </c>
      <c r="K35" s="8">
        <v>0</v>
      </c>
      <c r="L35" s="1">
        <v>0</v>
      </c>
      <c r="M35" s="1">
        <v>0</v>
      </c>
      <c r="N35" s="11">
        <v>0</v>
      </c>
      <c r="O35" s="11">
        <v>0</v>
      </c>
      <c r="P35" s="8">
        <v>0</v>
      </c>
      <c r="Q35" s="1">
        <v>0</v>
      </c>
      <c r="R35" s="8">
        <v>0</v>
      </c>
      <c r="S35" s="1">
        <v>0</v>
      </c>
      <c r="T35" s="3">
        <v>0</v>
      </c>
      <c r="U35" s="6">
        <v>0</v>
      </c>
      <c r="V35" s="7">
        <v>0</v>
      </c>
      <c r="W35" s="2">
        <v>2</v>
      </c>
      <c r="X35" s="2">
        <v>0</v>
      </c>
      <c r="Y35" s="8">
        <v>0</v>
      </c>
      <c r="Z35" s="8">
        <v>0</v>
      </c>
      <c r="AB35" s="8">
        <v>1</v>
      </c>
      <c r="AC35" s="8">
        <v>1</v>
      </c>
      <c r="AD35" s="8">
        <v>0</v>
      </c>
      <c r="AF35" s="8">
        <v>0</v>
      </c>
      <c r="AG35" s="8">
        <v>0</v>
      </c>
      <c r="AH35" s="8">
        <v>0</v>
      </c>
      <c r="AI35" s="8">
        <v>1</v>
      </c>
      <c r="AJ35" s="8">
        <v>0</v>
      </c>
      <c r="AK35" s="8">
        <v>1</v>
      </c>
      <c r="AL35" s="8">
        <v>0</v>
      </c>
      <c r="AM35" s="8">
        <v>0</v>
      </c>
      <c r="AN35" s="8">
        <v>0</v>
      </c>
      <c r="AO35" s="8">
        <v>0</v>
      </c>
      <c r="AP35" s="8">
        <f t="shared" si="0"/>
        <v>2</v>
      </c>
      <c r="AR35" s="8">
        <v>0</v>
      </c>
      <c r="AS35" s="8">
        <v>0</v>
      </c>
      <c r="AT35" s="8">
        <v>0</v>
      </c>
      <c r="AU35" s="8">
        <v>2</v>
      </c>
      <c r="AW35" s="8" t="s">
        <v>58</v>
      </c>
    </row>
    <row r="36" spans="1:49" x14ac:dyDescent="0.25">
      <c r="A36" s="8">
        <v>33</v>
      </c>
      <c r="B36" s="8" t="s">
        <v>59</v>
      </c>
      <c r="C36" s="8">
        <v>1992</v>
      </c>
      <c r="D36" s="10" t="s">
        <v>91</v>
      </c>
      <c r="E36" s="10" t="s">
        <v>113</v>
      </c>
      <c r="F36" s="8">
        <v>23</v>
      </c>
      <c r="H36" s="8">
        <v>90</v>
      </c>
      <c r="J36" s="1">
        <v>2</v>
      </c>
      <c r="K36" s="8">
        <v>3</v>
      </c>
      <c r="L36" s="1">
        <v>0</v>
      </c>
      <c r="M36" s="1">
        <v>5</v>
      </c>
      <c r="N36" s="11">
        <v>6</v>
      </c>
      <c r="O36" s="11">
        <v>1</v>
      </c>
      <c r="P36" s="8">
        <v>5</v>
      </c>
      <c r="Q36" s="1">
        <v>2</v>
      </c>
      <c r="R36" s="8">
        <v>3</v>
      </c>
      <c r="S36" s="1">
        <v>0</v>
      </c>
      <c r="T36" s="3">
        <v>3</v>
      </c>
      <c r="U36" s="6">
        <v>4</v>
      </c>
      <c r="V36" s="7">
        <v>0</v>
      </c>
      <c r="W36" s="2">
        <v>12</v>
      </c>
      <c r="X36" s="2">
        <v>1</v>
      </c>
      <c r="Y36" s="8">
        <v>45</v>
      </c>
      <c r="Z36" s="8">
        <v>1</v>
      </c>
      <c r="AB36" s="8">
        <v>40</v>
      </c>
      <c r="AC36" s="8">
        <v>16</v>
      </c>
      <c r="AD36" s="8">
        <v>34</v>
      </c>
      <c r="AF36" s="8">
        <v>3</v>
      </c>
      <c r="AG36" s="8">
        <v>5</v>
      </c>
      <c r="AH36" s="8">
        <v>8</v>
      </c>
      <c r="AI36" s="8">
        <v>8</v>
      </c>
      <c r="AJ36" s="8">
        <v>9</v>
      </c>
      <c r="AK36" s="8">
        <v>9</v>
      </c>
      <c r="AL36" s="8">
        <v>4</v>
      </c>
      <c r="AM36" s="8">
        <v>8</v>
      </c>
      <c r="AN36" s="8">
        <v>5</v>
      </c>
      <c r="AO36" s="8">
        <v>31</v>
      </c>
      <c r="AP36" s="8">
        <f t="shared" si="0"/>
        <v>90</v>
      </c>
      <c r="AR36" s="8">
        <v>6</v>
      </c>
      <c r="AS36" s="8">
        <v>78</v>
      </c>
      <c r="AT36" s="8">
        <v>1</v>
      </c>
      <c r="AU36" s="8">
        <v>8</v>
      </c>
      <c r="AW36" s="8" t="s">
        <v>59</v>
      </c>
    </row>
    <row r="37" spans="1:49" x14ac:dyDescent="0.25">
      <c r="A37" s="8">
        <v>34</v>
      </c>
      <c r="B37" s="8" t="s">
        <v>60</v>
      </c>
      <c r="C37" s="8">
        <v>1991</v>
      </c>
      <c r="D37" s="8">
        <v>2</v>
      </c>
      <c r="E37" s="8">
        <v>90</v>
      </c>
      <c r="F37" s="8">
        <v>10</v>
      </c>
      <c r="H37" s="8">
        <v>7</v>
      </c>
      <c r="J37" s="1">
        <v>0</v>
      </c>
      <c r="K37" s="8">
        <v>0</v>
      </c>
      <c r="L37" s="1">
        <v>0</v>
      </c>
      <c r="M37" s="1">
        <v>1</v>
      </c>
      <c r="N37" s="11">
        <v>0</v>
      </c>
      <c r="O37" s="11">
        <v>0</v>
      </c>
      <c r="P37" s="8">
        <v>0</v>
      </c>
      <c r="Q37" s="1">
        <v>2</v>
      </c>
      <c r="R37" s="8">
        <v>0</v>
      </c>
      <c r="S37" s="1">
        <v>0</v>
      </c>
      <c r="T37" s="3">
        <v>1</v>
      </c>
      <c r="U37" s="6">
        <v>1</v>
      </c>
      <c r="V37" s="7">
        <v>3</v>
      </c>
      <c r="W37" s="2">
        <v>0</v>
      </c>
      <c r="X37" s="2">
        <v>0</v>
      </c>
      <c r="Y37" s="8">
        <v>0</v>
      </c>
      <c r="Z37" s="8">
        <v>0</v>
      </c>
      <c r="AB37" s="8">
        <v>2</v>
      </c>
      <c r="AC37" s="8">
        <v>2</v>
      </c>
      <c r="AD37" s="8">
        <v>3</v>
      </c>
      <c r="AF37" s="8">
        <v>2</v>
      </c>
      <c r="AG37" s="8">
        <v>0</v>
      </c>
      <c r="AH37" s="8">
        <v>0</v>
      </c>
      <c r="AI37" s="8">
        <v>1</v>
      </c>
      <c r="AJ37" s="8">
        <v>0</v>
      </c>
      <c r="AK37" s="8">
        <v>0</v>
      </c>
      <c r="AL37" s="8">
        <v>0</v>
      </c>
      <c r="AM37" s="8">
        <v>1</v>
      </c>
      <c r="AN37" s="8">
        <v>0</v>
      </c>
      <c r="AO37" s="8">
        <v>3</v>
      </c>
      <c r="AP37" s="8">
        <f t="shared" si="0"/>
        <v>7</v>
      </c>
      <c r="AR37" s="8">
        <v>0</v>
      </c>
      <c r="AS37" s="8">
        <v>5</v>
      </c>
      <c r="AT37" s="8">
        <v>0</v>
      </c>
      <c r="AU37" s="8">
        <v>2</v>
      </c>
      <c r="AW37" s="8" t="s">
        <v>60</v>
      </c>
    </row>
    <row r="38" spans="1:49" x14ac:dyDescent="0.25">
      <c r="A38" s="10" t="s">
        <v>110</v>
      </c>
      <c r="B38" s="8" t="s">
        <v>61</v>
      </c>
      <c r="C38" s="8">
        <v>1990</v>
      </c>
      <c r="D38" s="8" t="s">
        <v>90</v>
      </c>
      <c r="E38" s="8">
        <v>55</v>
      </c>
      <c r="F38" s="8">
        <v>10</v>
      </c>
      <c r="H38" s="8">
        <v>2</v>
      </c>
      <c r="J38" s="1">
        <v>0</v>
      </c>
      <c r="K38" s="8">
        <v>0</v>
      </c>
      <c r="L38" s="1">
        <v>0</v>
      </c>
      <c r="M38" s="1">
        <v>0</v>
      </c>
      <c r="N38" s="11">
        <v>0</v>
      </c>
      <c r="O38" s="11">
        <v>0</v>
      </c>
      <c r="P38" s="8">
        <v>0</v>
      </c>
      <c r="Q38" s="1">
        <v>0</v>
      </c>
      <c r="R38" s="8">
        <v>0</v>
      </c>
      <c r="S38" s="1">
        <v>0</v>
      </c>
      <c r="T38" s="3">
        <v>0</v>
      </c>
      <c r="U38" s="6">
        <v>0</v>
      </c>
      <c r="V38" s="7">
        <v>0</v>
      </c>
      <c r="W38" s="2">
        <v>2</v>
      </c>
      <c r="X38" s="2">
        <v>0</v>
      </c>
      <c r="Y38" s="8">
        <v>0</v>
      </c>
      <c r="Z38" s="8">
        <v>0</v>
      </c>
      <c r="AB38" s="8">
        <v>2</v>
      </c>
      <c r="AC38" s="8">
        <v>0</v>
      </c>
      <c r="AD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2</v>
      </c>
      <c r="AP38" s="8">
        <f t="shared" si="0"/>
        <v>2</v>
      </c>
      <c r="AR38" s="8">
        <v>0</v>
      </c>
      <c r="AS38" s="8">
        <v>0</v>
      </c>
      <c r="AT38" s="8">
        <v>8</v>
      </c>
      <c r="AU38" s="8">
        <v>2</v>
      </c>
      <c r="AW38" s="8" t="s">
        <v>61</v>
      </c>
    </row>
    <row r="39" spans="1:49" x14ac:dyDescent="0.25">
      <c r="A39" s="8">
        <v>37</v>
      </c>
      <c r="B39" s="8" t="s">
        <v>62</v>
      </c>
      <c r="C39" s="8">
        <v>1989</v>
      </c>
      <c r="D39" s="8">
        <v>4</v>
      </c>
      <c r="E39" s="8">
        <v>120</v>
      </c>
      <c r="F39" s="8">
        <v>17</v>
      </c>
      <c r="H39" s="8">
        <v>27</v>
      </c>
      <c r="J39" s="1">
        <v>0</v>
      </c>
      <c r="K39" s="8">
        <v>7</v>
      </c>
      <c r="L39" s="1">
        <v>0</v>
      </c>
      <c r="M39" s="1">
        <v>4</v>
      </c>
      <c r="N39" s="11">
        <v>0</v>
      </c>
      <c r="O39" s="11">
        <v>0</v>
      </c>
      <c r="P39" s="8">
        <v>0</v>
      </c>
      <c r="Q39" s="1">
        <v>13</v>
      </c>
      <c r="R39" s="8">
        <v>0</v>
      </c>
      <c r="S39" s="1">
        <v>0</v>
      </c>
      <c r="T39" s="3">
        <v>0</v>
      </c>
      <c r="U39" s="6">
        <v>2</v>
      </c>
      <c r="V39" s="7">
        <v>0</v>
      </c>
      <c r="W39" s="2">
        <v>0</v>
      </c>
      <c r="X39" s="2">
        <v>0</v>
      </c>
      <c r="Y39" s="8">
        <v>1</v>
      </c>
      <c r="Z39" s="8">
        <v>0</v>
      </c>
      <c r="AB39" s="8">
        <v>13</v>
      </c>
      <c r="AC39" s="8">
        <v>6</v>
      </c>
      <c r="AD39" s="8">
        <v>8</v>
      </c>
      <c r="AF39" s="8">
        <v>7</v>
      </c>
      <c r="AG39" s="8">
        <v>1</v>
      </c>
      <c r="AH39" s="8">
        <v>1</v>
      </c>
      <c r="AI39" s="8">
        <v>1</v>
      </c>
      <c r="AJ39" s="8">
        <v>2</v>
      </c>
      <c r="AK39" s="8">
        <v>3</v>
      </c>
      <c r="AL39" s="8">
        <v>1</v>
      </c>
      <c r="AM39" s="8">
        <v>2</v>
      </c>
      <c r="AN39" s="8">
        <v>1</v>
      </c>
      <c r="AO39" s="8">
        <v>8</v>
      </c>
      <c r="AP39" s="8">
        <f t="shared" si="0"/>
        <v>27</v>
      </c>
      <c r="AR39" s="8">
        <v>0</v>
      </c>
      <c r="AS39" s="8">
        <v>22</v>
      </c>
      <c r="AT39" s="8">
        <v>0</v>
      </c>
      <c r="AU39" s="8">
        <v>5</v>
      </c>
      <c r="AW39" s="8" t="s">
        <v>62</v>
      </c>
    </row>
    <row r="40" spans="1:49" x14ac:dyDescent="0.25">
      <c r="A40" s="8">
        <v>38</v>
      </c>
      <c r="B40" s="8" t="s">
        <v>63</v>
      </c>
      <c r="C40" s="8">
        <v>1989</v>
      </c>
      <c r="D40" s="8">
        <v>1</v>
      </c>
      <c r="E40" s="8">
        <v>70</v>
      </c>
      <c r="F40" s="8">
        <v>13</v>
      </c>
      <c r="H40" s="8">
        <v>0</v>
      </c>
      <c r="J40" s="1">
        <v>0</v>
      </c>
      <c r="K40" s="8">
        <v>0</v>
      </c>
      <c r="L40" s="1">
        <v>0</v>
      </c>
      <c r="M40" s="1">
        <v>0</v>
      </c>
      <c r="N40" s="11">
        <v>0</v>
      </c>
      <c r="O40" s="11">
        <v>0</v>
      </c>
      <c r="P40" s="8">
        <v>0</v>
      </c>
      <c r="Q40" s="1">
        <v>0</v>
      </c>
      <c r="R40" s="8">
        <v>0</v>
      </c>
      <c r="S40" s="1">
        <v>0</v>
      </c>
      <c r="T40" s="3">
        <v>0</v>
      </c>
      <c r="U40" s="6">
        <v>0</v>
      </c>
      <c r="V40" s="7">
        <v>0</v>
      </c>
      <c r="W40" s="2">
        <v>0</v>
      </c>
      <c r="X40" s="2">
        <v>0</v>
      </c>
      <c r="Y40" s="8">
        <v>0</v>
      </c>
      <c r="Z40" s="8">
        <v>0</v>
      </c>
      <c r="AB40" s="8">
        <v>0</v>
      </c>
      <c r="AC40" s="8">
        <v>0</v>
      </c>
      <c r="AD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f t="shared" si="0"/>
        <v>0</v>
      </c>
      <c r="AR40" s="8">
        <v>0</v>
      </c>
      <c r="AS40" s="8">
        <v>0</v>
      </c>
      <c r="AT40" s="8">
        <v>0</v>
      </c>
      <c r="AU40" s="8">
        <v>0</v>
      </c>
      <c r="AW40" s="8" t="s">
        <v>63</v>
      </c>
    </row>
    <row r="41" spans="1:49" x14ac:dyDescent="0.25">
      <c r="A41" s="8">
        <v>39</v>
      </c>
      <c r="B41" s="8" t="s">
        <v>79</v>
      </c>
      <c r="C41" s="8">
        <v>1989</v>
      </c>
      <c r="D41" s="8" t="s">
        <v>90</v>
      </c>
      <c r="E41" s="8">
        <v>40</v>
      </c>
      <c r="F41" s="8">
        <v>11</v>
      </c>
      <c r="H41" s="8">
        <v>3</v>
      </c>
      <c r="J41" s="1">
        <v>0</v>
      </c>
      <c r="K41" s="8">
        <v>0</v>
      </c>
      <c r="L41" s="1">
        <v>0</v>
      </c>
      <c r="M41" s="1">
        <v>1</v>
      </c>
      <c r="N41" s="11">
        <v>0</v>
      </c>
      <c r="O41" s="11">
        <v>0</v>
      </c>
      <c r="P41" s="8">
        <v>0</v>
      </c>
      <c r="Q41" s="1">
        <v>0</v>
      </c>
      <c r="R41" s="8">
        <v>0</v>
      </c>
      <c r="S41" s="1">
        <v>0</v>
      </c>
      <c r="T41" s="3">
        <v>2</v>
      </c>
      <c r="U41" s="6">
        <v>0</v>
      </c>
      <c r="V41" s="7">
        <v>0</v>
      </c>
      <c r="W41" s="2">
        <v>2</v>
      </c>
      <c r="X41" s="2">
        <v>0</v>
      </c>
      <c r="Y41" s="8">
        <v>0</v>
      </c>
      <c r="Z41" s="8">
        <v>0</v>
      </c>
      <c r="AB41" s="8">
        <v>1</v>
      </c>
      <c r="AC41" s="8">
        <v>0</v>
      </c>
      <c r="AD41" s="8">
        <v>2</v>
      </c>
      <c r="AF41" s="8">
        <v>0</v>
      </c>
      <c r="AG41" s="8">
        <v>0</v>
      </c>
      <c r="AH41" s="8">
        <v>0</v>
      </c>
      <c r="AI41" s="8">
        <v>0</v>
      </c>
      <c r="AJ41" s="8">
        <v>1</v>
      </c>
      <c r="AK41" s="8">
        <v>0</v>
      </c>
      <c r="AL41" s="8">
        <v>0</v>
      </c>
      <c r="AM41" s="8">
        <v>0</v>
      </c>
      <c r="AN41" s="8">
        <v>0</v>
      </c>
      <c r="AO41" s="8">
        <v>2</v>
      </c>
      <c r="AP41" s="8">
        <f t="shared" si="0"/>
        <v>3</v>
      </c>
      <c r="AR41" s="8">
        <v>0</v>
      </c>
      <c r="AS41" s="8">
        <v>1</v>
      </c>
      <c r="AT41" s="8">
        <v>0</v>
      </c>
      <c r="AU41" s="8">
        <v>2</v>
      </c>
      <c r="AW41" s="8" t="s">
        <v>79</v>
      </c>
    </row>
    <row r="42" spans="1:49" x14ac:dyDescent="0.25">
      <c r="A42" s="8">
        <v>40</v>
      </c>
      <c r="B42" s="8" t="s">
        <v>95</v>
      </c>
      <c r="C42" s="8">
        <v>1988</v>
      </c>
      <c r="D42" s="8">
        <v>1</v>
      </c>
      <c r="E42" s="8">
        <v>70</v>
      </c>
      <c r="F42" s="8">
        <v>0</v>
      </c>
      <c r="H42" s="8">
        <v>1</v>
      </c>
      <c r="J42" s="1">
        <v>0</v>
      </c>
      <c r="K42" s="8">
        <v>0</v>
      </c>
      <c r="L42" s="1">
        <v>0</v>
      </c>
      <c r="M42" s="1">
        <v>0</v>
      </c>
      <c r="N42" s="11">
        <v>0</v>
      </c>
      <c r="O42" s="11">
        <v>0</v>
      </c>
      <c r="P42" s="8">
        <v>0</v>
      </c>
      <c r="Q42" s="1">
        <v>0</v>
      </c>
      <c r="R42" s="8">
        <v>0</v>
      </c>
      <c r="S42" s="1">
        <v>0</v>
      </c>
      <c r="T42" s="3">
        <v>0</v>
      </c>
      <c r="U42" s="6">
        <v>0</v>
      </c>
      <c r="V42" s="7">
        <v>0</v>
      </c>
      <c r="W42" s="2">
        <v>0</v>
      </c>
      <c r="X42" s="2">
        <v>0</v>
      </c>
      <c r="Y42" s="8">
        <v>1</v>
      </c>
      <c r="Z42" s="8">
        <v>0</v>
      </c>
      <c r="AB42" s="8">
        <v>0</v>
      </c>
      <c r="AC42" s="8">
        <v>0</v>
      </c>
      <c r="AD42" s="8">
        <v>1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1</v>
      </c>
      <c r="AP42" s="8">
        <f t="shared" si="0"/>
        <v>1</v>
      </c>
      <c r="AW42" s="8" t="s">
        <v>95</v>
      </c>
    </row>
    <row r="43" spans="1:49" x14ac:dyDescent="0.25">
      <c r="A43" s="8">
        <v>41</v>
      </c>
      <c r="B43" s="8" t="s">
        <v>64</v>
      </c>
      <c r="C43" s="8">
        <v>1985</v>
      </c>
      <c r="D43" s="8">
        <v>1</v>
      </c>
      <c r="E43" s="8" t="s">
        <v>116</v>
      </c>
      <c r="F43" s="8">
        <v>62</v>
      </c>
      <c r="H43" s="8">
        <v>7</v>
      </c>
      <c r="J43" s="1">
        <v>0</v>
      </c>
      <c r="K43" s="8">
        <v>1</v>
      </c>
      <c r="L43" s="1">
        <v>0</v>
      </c>
      <c r="M43" s="1">
        <v>1</v>
      </c>
      <c r="N43" s="11">
        <v>0</v>
      </c>
      <c r="O43" s="11">
        <v>0</v>
      </c>
      <c r="P43" s="8">
        <v>0</v>
      </c>
      <c r="Q43" s="1">
        <v>0</v>
      </c>
      <c r="R43" s="8">
        <v>0</v>
      </c>
      <c r="S43" s="1">
        <v>0</v>
      </c>
      <c r="T43" s="3">
        <v>0</v>
      </c>
      <c r="U43" s="6">
        <v>0</v>
      </c>
      <c r="V43" s="7">
        <v>2</v>
      </c>
      <c r="W43" s="2">
        <v>2</v>
      </c>
      <c r="X43" s="2">
        <v>0</v>
      </c>
      <c r="Y43" s="8">
        <v>1</v>
      </c>
      <c r="Z43" s="8">
        <v>0</v>
      </c>
      <c r="AB43" s="8">
        <v>4</v>
      </c>
      <c r="AC43" s="8">
        <v>0</v>
      </c>
      <c r="AD43" s="8">
        <v>3</v>
      </c>
      <c r="AF43" s="8">
        <v>0</v>
      </c>
      <c r="AG43" s="8">
        <v>0</v>
      </c>
      <c r="AH43" s="8">
        <v>1</v>
      </c>
      <c r="AI43" s="8">
        <v>1</v>
      </c>
      <c r="AJ43" s="8">
        <v>0</v>
      </c>
      <c r="AK43" s="8">
        <v>1</v>
      </c>
      <c r="AL43" s="8">
        <v>0</v>
      </c>
      <c r="AM43" s="8">
        <v>0</v>
      </c>
      <c r="AN43" s="8">
        <v>0</v>
      </c>
      <c r="AO43" s="8">
        <v>4</v>
      </c>
      <c r="AP43" s="8">
        <f t="shared" si="0"/>
        <v>7</v>
      </c>
      <c r="AR43" s="8">
        <v>0</v>
      </c>
      <c r="AS43" s="8">
        <v>0</v>
      </c>
      <c r="AT43" s="8">
        <v>3</v>
      </c>
      <c r="AU43" s="8">
        <v>4</v>
      </c>
      <c r="AW43" s="8" t="s">
        <v>64</v>
      </c>
    </row>
    <row r="44" spans="1:49" x14ac:dyDescent="0.25">
      <c r="A44" s="8">
        <v>42</v>
      </c>
      <c r="B44" s="8" t="s">
        <v>65</v>
      </c>
      <c r="C44" s="8">
        <v>1985</v>
      </c>
      <c r="D44" s="8">
        <v>3</v>
      </c>
      <c r="E44" s="8">
        <v>90</v>
      </c>
      <c r="F44" s="8">
        <v>9</v>
      </c>
      <c r="H44" s="8">
        <v>8</v>
      </c>
      <c r="J44" s="1">
        <v>0</v>
      </c>
      <c r="K44" s="8">
        <v>2</v>
      </c>
      <c r="L44" s="1">
        <v>0</v>
      </c>
      <c r="M44" s="1">
        <v>1</v>
      </c>
      <c r="N44" s="11">
        <v>0</v>
      </c>
      <c r="O44" s="11">
        <v>0</v>
      </c>
      <c r="P44" s="8">
        <v>0</v>
      </c>
      <c r="Q44" s="1">
        <v>0</v>
      </c>
      <c r="R44" s="8">
        <v>0</v>
      </c>
      <c r="S44" s="1">
        <v>0</v>
      </c>
      <c r="T44" s="3">
        <v>0</v>
      </c>
      <c r="U44" s="6">
        <v>2</v>
      </c>
      <c r="V44" s="7">
        <v>0</v>
      </c>
      <c r="W44" s="2">
        <v>3</v>
      </c>
      <c r="X44" s="2">
        <v>0</v>
      </c>
      <c r="Y44" s="8">
        <v>0</v>
      </c>
      <c r="Z44" s="8">
        <v>0</v>
      </c>
      <c r="AB44" s="8">
        <v>4</v>
      </c>
      <c r="AC44" s="8">
        <v>1</v>
      </c>
      <c r="AD44" s="8">
        <v>3</v>
      </c>
      <c r="AF44" s="8">
        <v>1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1</v>
      </c>
      <c r="AM44" s="8">
        <v>0</v>
      </c>
      <c r="AN44" s="8">
        <v>0</v>
      </c>
      <c r="AO44" s="8">
        <v>6</v>
      </c>
      <c r="AP44" s="8">
        <f t="shared" si="0"/>
        <v>8</v>
      </c>
      <c r="AR44" s="8">
        <v>0</v>
      </c>
      <c r="AS44" s="8">
        <v>6</v>
      </c>
      <c r="AT44" s="8">
        <v>0</v>
      </c>
      <c r="AU44" s="8">
        <v>2</v>
      </c>
      <c r="AW44" s="8" t="s">
        <v>65</v>
      </c>
    </row>
    <row r="45" spans="1:49" x14ac:dyDescent="0.25">
      <c r="A45" s="8">
        <v>43</v>
      </c>
      <c r="B45" s="8" t="s">
        <v>94</v>
      </c>
      <c r="C45" s="8">
        <v>1985</v>
      </c>
      <c r="D45" s="8">
        <v>3</v>
      </c>
      <c r="E45" s="8">
        <v>100</v>
      </c>
      <c r="F45" s="8">
        <v>3</v>
      </c>
      <c r="H45" s="8">
        <v>16</v>
      </c>
      <c r="J45" s="1">
        <v>0</v>
      </c>
      <c r="K45" s="8">
        <v>13</v>
      </c>
      <c r="L45" s="1">
        <v>0</v>
      </c>
      <c r="M45" s="1">
        <v>1</v>
      </c>
      <c r="N45" s="11">
        <v>0</v>
      </c>
      <c r="O45" s="11">
        <v>1</v>
      </c>
      <c r="P45" s="8">
        <v>0</v>
      </c>
      <c r="Q45" s="1">
        <v>0</v>
      </c>
      <c r="R45" s="8">
        <v>0</v>
      </c>
      <c r="S45" s="1">
        <v>0</v>
      </c>
      <c r="T45" s="3">
        <v>0</v>
      </c>
      <c r="U45" s="6">
        <v>0</v>
      </c>
      <c r="V45" s="7">
        <v>0</v>
      </c>
      <c r="W45" s="2">
        <v>1</v>
      </c>
      <c r="X45" s="2">
        <v>0</v>
      </c>
      <c r="Y45" s="8">
        <v>0</v>
      </c>
      <c r="Z45" s="8">
        <v>0</v>
      </c>
      <c r="AB45" s="8">
        <v>0</v>
      </c>
      <c r="AC45" s="8">
        <v>0</v>
      </c>
      <c r="AD45" s="8">
        <v>16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16</v>
      </c>
      <c r="AP45" s="8">
        <f t="shared" si="0"/>
        <v>16</v>
      </c>
      <c r="AW45" s="8" t="s">
        <v>94</v>
      </c>
    </row>
    <row r="46" spans="1:49" x14ac:dyDescent="0.25">
      <c r="A46" s="8">
        <v>44</v>
      </c>
      <c r="B46" s="8" t="s">
        <v>52</v>
      </c>
      <c r="C46" s="8">
        <v>1985</v>
      </c>
      <c r="D46" s="8">
        <v>1</v>
      </c>
      <c r="E46" s="8">
        <v>80</v>
      </c>
      <c r="F46" s="8">
        <v>2</v>
      </c>
      <c r="H46" s="8">
        <v>1</v>
      </c>
      <c r="J46" s="1">
        <v>0</v>
      </c>
      <c r="K46" s="8">
        <v>0</v>
      </c>
      <c r="L46" s="1">
        <v>0</v>
      </c>
      <c r="M46" s="1">
        <v>1</v>
      </c>
      <c r="N46" s="11">
        <v>0</v>
      </c>
      <c r="O46" s="11">
        <v>0</v>
      </c>
      <c r="P46" s="8">
        <v>0</v>
      </c>
      <c r="Q46" s="1">
        <v>0</v>
      </c>
      <c r="R46" s="8">
        <v>0</v>
      </c>
      <c r="S46" s="1">
        <v>0</v>
      </c>
      <c r="T46" s="3">
        <v>0</v>
      </c>
      <c r="U46" s="6">
        <v>0</v>
      </c>
      <c r="V46" s="7">
        <v>0</v>
      </c>
      <c r="W46" s="2">
        <v>0</v>
      </c>
      <c r="X46" s="2">
        <v>0</v>
      </c>
      <c r="Y46" s="8">
        <v>0</v>
      </c>
      <c r="Z46" s="8">
        <v>0</v>
      </c>
      <c r="AB46" s="8">
        <v>0</v>
      </c>
      <c r="AC46" s="8">
        <v>0</v>
      </c>
      <c r="AD46" s="8">
        <v>1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1</v>
      </c>
      <c r="AP46" s="8">
        <f t="shared" si="0"/>
        <v>1</v>
      </c>
      <c r="AW46" s="8" t="s">
        <v>52</v>
      </c>
    </row>
    <row r="47" spans="1:49" x14ac:dyDescent="0.25">
      <c r="A47" s="8">
        <v>45</v>
      </c>
      <c r="B47" s="8" t="s">
        <v>60</v>
      </c>
      <c r="C47" s="8">
        <v>1985</v>
      </c>
      <c r="D47" s="8">
        <v>1</v>
      </c>
      <c r="E47" s="8">
        <v>65</v>
      </c>
      <c r="F47" s="8">
        <v>0</v>
      </c>
      <c r="H47" s="8">
        <v>1</v>
      </c>
      <c r="J47" s="1">
        <v>0</v>
      </c>
      <c r="K47" s="8">
        <v>0</v>
      </c>
      <c r="L47" s="1">
        <v>0</v>
      </c>
      <c r="M47" s="1">
        <v>0</v>
      </c>
      <c r="N47" s="11">
        <v>0</v>
      </c>
      <c r="O47" s="11">
        <v>0</v>
      </c>
      <c r="P47" s="8">
        <v>0</v>
      </c>
      <c r="Q47" s="1">
        <v>0</v>
      </c>
      <c r="R47" s="8">
        <v>0</v>
      </c>
      <c r="S47" s="1">
        <v>0</v>
      </c>
      <c r="T47" s="3">
        <v>0</v>
      </c>
      <c r="U47" s="6">
        <v>0</v>
      </c>
      <c r="V47" s="7">
        <v>0</v>
      </c>
      <c r="W47" s="2">
        <v>1</v>
      </c>
      <c r="X47" s="2">
        <v>0</v>
      </c>
      <c r="Y47" s="8">
        <v>0</v>
      </c>
      <c r="Z47" s="8">
        <v>0</v>
      </c>
      <c r="AB47" s="8">
        <v>0</v>
      </c>
      <c r="AC47" s="8">
        <v>0</v>
      </c>
      <c r="AD47" s="8">
        <v>1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1</v>
      </c>
      <c r="AP47" s="8">
        <f t="shared" si="0"/>
        <v>1</v>
      </c>
      <c r="AW47" s="8" t="s">
        <v>60</v>
      </c>
    </row>
    <row r="48" spans="1:49" x14ac:dyDescent="0.25">
      <c r="A48" s="8">
        <v>46</v>
      </c>
      <c r="B48" s="8" t="s">
        <v>93</v>
      </c>
      <c r="C48" s="8">
        <v>1984</v>
      </c>
      <c r="D48" s="8">
        <v>1</v>
      </c>
      <c r="E48" s="8">
        <v>80</v>
      </c>
      <c r="F48" s="8">
        <v>0</v>
      </c>
      <c r="H48" s="8">
        <v>3</v>
      </c>
      <c r="J48" s="1">
        <v>0</v>
      </c>
      <c r="K48" s="8">
        <v>1</v>
      </c>
      <c r="L48" s="1">
        <v>0</v>
      </c>
      <c r="M48" s="1">
        <v>0</v>
      </c>
      <c r="N48" s="11">
        <v>0</v>
      </c>
      <c r="O48" s="11">
        <v>0</v>
      </c>
      <c r="P48" s="8">
        <v>0</v>
      </c>
      <c r="Q48" s="1">
        <v>0</v>
      </c>
      <c r="R48" s="8">
        <v>0</v>
      </c>
      <c r="S48" s="1">
        <v>0</v>
      </c>
      <c r="T48" s="3">
        <v>0</v>
      </c>
      <c r="U48" s="6">
        <v>0</v>
      </c>
      <c r="V48" s="7">
        <v>0</v>
      </c>
      <c r="W48" s="2">
        <v>2</v>
      </c>
      <c r="X48" s="2">
        <v>0</v>
      </c>
      <c r="Y48" s="8">
        <v>0</v>
      </c>
      <c r="Z48" s="8">
        <v>0</v>
      </c>
      <c r="AB48" s="8">
        <v>0</v>
      </c>
      <c r="AC48" s="8">
        <v>0</v>
      </c>
      <c r="AD48" s="8">
        <v>3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3</v>
      </c>
      <c r="AP48" s="8">
        <f t="shared" si="0"/>
        <v>3</v>
      </c>
      <c r="AW48" s="8" t="s">
        <v>93</v>
      </c>
    </row>
    <row r="49" spans="1:49" x14ac:dyDescent="0.25">
      <c r="A49" s="8">
        <v>47</v>
      </c>
      <c r="B49" s="8" t="s">
        <v>66</v>
      </c>
      <c r="C49" s="8">
        <v>1983</v>
      </c>
      <c r="D49" s="8">
        <v>3</v>
      </c>
      <c r="E49" s="8">
        <v>100</v>
      </c>
      <c r="F49" s="8">
        <v>12</v>
      </c>
      <c r="H49" s="8">
        <v>5</v>
      </c>
      <c r="J49" s="1">
        <v>0</v>
      </c>
      <c r="K49" s="8">
        <v>0</v>
      </c>
      <c r="L49" s="1">
        <v>0</v>
      </c>
      <c r="M49" s="1">
        <v>0</v>
      </c>
      <c r="N49" s="11">
        <v>0</v>
      </c>
      <c r="O49" s="11">
        <v>0</v>
      </c>
      <c r="P49" s="8">
        <v>0</v>
      </c>
      <c r="Q49" s="1">
        <v>3</v>
      </c>
      <c r="R49" s="8">
        <v>0</v>
      </c>
      <c r="S49" s="1">
        <v>0</v>
      </c>
      <c r="T49" s="3">
        <v>0</v>
      </c>
      <c r="U49" s="6">
        <v>0</v>
      </c>
      <c r="V49" s="7">
        <v>1</v>
      </c>
      <c r="W49" s="2">
        <v>0</v>
      </c>
      <c r="X49" s="2">
        <v>0</v>
      </c>
      <c r="Y49" s="8">
        <v>1</v>
      </c>
      <c r="Z49" s="8">
        <v>0</v>
      </c>
      <c r="AB49" s="8">
        <v>4</v>
      </c>
      <c r="AC49" s="8">
        <v>1</v>
      </c>
      <c r="AD49" s="8">
        <v>0</v>
      </c>
      <c r="AF49" s="8">
        <v>0</v>
      </c>
      <c r="AG49" s="8">
        <v>2</v>
      </c>
      <c r="AH49" s="8">
        <v>1</v>
      </c>
      <c r="AI49" s="8">
        <v>0</v>
      </c>
      <c r="AJ49" s="8">
        <v>0</v>
      </c>
      <c r="AK49" s="8">
        <v>0</v>
      </c>
      <c r="AL49" s="8">
        <v>1</v>
      </c>
      <c r="AM49" s="8">
        <v>0</v>
      </c>
      <c r="AN49" s="8">
        <v>0</v>
      </c>
      <c r="AO49" s="8">
        <v>1</v>
      </c>
      <c r="AP49" s="8">
        <f t="shared" si="0"/>
        <v>5</v>
      </c>
      <c r="AR49" s="8">
        <v>0</v>
      </c>
      <c r="AS49" s="8">
        <v>5</v>
      </c>
      <c r="AT49" s="8">
        <v>0</v>
      </c>
      <c r="AU49" s="8">
        <v>0</v>
      </c>
      <c r="AW49" s="8" t="s">
        <v>66</v>
      </c>
    </row>
    <row r="50" spans="1:49" x14ac:dyDescent="0.25">
      <c r="A50" s="8">
        <v>48</v>
      </c>
      <c r="B50" s="8" t="s">
        <v>67</v>
      </c>
      <c r="C50" s="8">
        <v>1980</v>
      </c>
      <c r="D50" s="8">
        <v>3</v>
      </c>
      <c r="F50" s="8">
        <v>5</v>
      </c>
      <c r="H50" s="8">
        <v>5</v>
      </c>
      <c r="J50" s="1">
        <v>0</v>
      </c>
      <c r="K50" s="8">
        <v>2</v>
      </c>
      <c r="L50" s="1">
        <v>0</v>
      </c>
      <c r="M50" s="1">
        <v>0</v>
      </c>
      <c r="N50" s="11">
        <v>0</v>
      </c>
      <c r="O50" s="11">
        <v>0</v>
      </c>
      <c r="P50" s="8">
        <v>0</v>
      </c>
      <c r="Q50" s="1">
        <v>0</v>
      </c>
      <c r="R50" s="8">
        <v>0</v>
      </c>
      <c r="S50" s="1">
        <v>0</v>
      </c>
      <c r="T50" s="3">
        <v>0</v>
      </c>
      <c r="U50" s="6">
        <v>0</v>
      </c>
      <c r="V50" s="7">
        <v>0</v>
      </c>
      <c r="W50" s="2">
        <v>0</v>
      </c>
      <c r="X50" s="2">
        <v>3</v>
      </c>
      <c r="Y50" s="8">
        <v>0</v>
      </c>
      <c r="Z50" s="8">
        <v>0</v>
      </c>
      <c r="AB50" s="8">
        <v>0</v>
      </c>
      <c r="AC50" s="8">
        <v>0</v>
      </c>
      <c r="AD50" s="8">
        <v>5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5</v>
      </c>
      <c r="AP50" s="8">
        <f t="shared" si="0"/>
        <v>5</v>
      </c>
      <c r="AR50" s="8">
        <v>3</v>
      </c>
      <c r="AS50" s="8">
        <v>0</v>
      </c>
      <c r="AT50" s="8">
        <v>0</v>
      </c>
      <c r="AU50" s="8">
        <v>2</v>
      </c>
      <c r="AW50" s="8" t="s">
        <v>67</v>
      </c>
    </row>
    <row r="51" spans="1:49" x14ac:dyDescent="0.25">
      <c r="A51" s="8">
        <v>49</v>
      </c>
      <c r="B51" s="8" t="s">
        <v>97</v>
      </c>
      <c r="C51" s="8">
        <v>1979</v>
      </c>
      <c r="D51" s="8">
        <v>3</v>
      </c>
      <c r="F51" s="8">
        <v>4</v>
      </c>
      <c r="H51" s="8">
        <v>13</v>
      </c>
      <c r="J51" s="1">
        <v>0</v>
      </c>
      <c r="K51" s="8">
        <v>1</v>
      </c>
      <c r="L51" s="1">
        <v>0</v>
      </c>
      <c r="M51" s="1">
        <v>0</v>
      </c>
      <c r="N51" s="11">
        <v>0</v>
      </c>
      <c r="O51" s="11">
        <v>0</v>
      </c>
      <c r="P51" s="8">
        <v>0</v>
      </c>
      <c r="Q51" s="1">
        <v>6</v>
      </c>
      <c r="R51" s="8">
        <v>0</v>
      </c>
      <c r="S51" s="1">
        <v>0</v>
      </c>
      <c r="T51" s="3">
        <v>0</v>
      </c>
      <c r="U51" s="6">
        <v>0</v>
      </c>
      <c r="V51" s="7">
        <v>0</v>
      </c>
      <c r="W51" s="2">
        <v>6</v>
      </c>
      <c r="X51" s="2">
        <v>0</v>
      </c>
      <c r="Y51" s="8">
        <v>0</v>
      </c>
      <c r="Z51" s="8">
        <v>0</v>
      </c>
      <c r="AB51" s="8">
        <v>1</v>
      </c>
      <c r="AC51" s="8">
        <v>4</v>
      </c>
      <c r="AD51" s="8">
        <v>8</v>
      </c>
      <c r="AF51" s="8">
        <v>3</v>
      </c>
      <c r="AG51" s="8">
        <v>0</v>
      </c>
      <c r="AH51" s="8">
        <v>1</v>
      </c>
      <c r="AI51" s="8">
        <v>0</v>
      </c>
      <c r="AJ51" s="8">
        <v>0</v>
      </c>
      <c r="AK51" s="8">
        <v>0</v>
      </c>
      <c r="AL51" s="8">
        <v>0</v>
      </c>
      <c r="AM51" s="8">
        <v>1</v>
      </c>
      <c r="AN51" s="8">
        <v>0</v>
      </c>
      <c r="AO51" s="8">
        <v>8</v>
      </c>
      <c r="AP51" s="8">
        <f t="shared" si="0"/>
        <v>13</v>
      </c>
      <c r="AR51" s="8">
        <v>0</v>
      </c>
      <c r="AS51" s="8">
        <v>6</v>
      </c>
      <c r="AT51" s="8">
        <v>0</v>
      </c>
      <c r="AU51" s="8">
        <v>7</v>
      </c>
      <c r="AW51" s="8" t="s">
        <v>97</v>
      </c>
    </row>
    <row r="52" spans="1:49" x14ac:dyDescent="0.25">
      <c r="A52" s="8">
        <v>50</v>
      </c>
      <c r="B52" s="8" t="s">
        <v>68</v>
      </c>
      <c r="C52" s="8">
        <v>1979</v>
      </c>
      <c r="D52" s="8">
        <v>2</v>
      </c>
      <c r="F52" s="8">
        <v>5</v>
      </c>
      <c r="H52" s="8">
        <v>10</v>
      </c>
      <c r="J52" s="1">
        <v>0</v>
      </c>
      <c r="K52" s="8">
        <v>2</v>
      </c>
      <c r="L52" s="1">
        <v>0</v>
      </c>
      <c r="M52" s="1">
        <v>1</v>
      </c>
      <c r="N52" s="11">
        <v>0</v>
      </c>
      <c r="O52" s="11">
        <v>0</v>
      </c>
      <c r="P52" s="8">
        <v>0</v>
      </c>
      <c r="Q52" s="1">
        <v>0</v>
      </c>
      <c r="R52" s="8">
        <v>0</v>
      </c>
      <c r="S52" s="1">
        <v>0</v>
      </c>
      <c r="T52" s="3">
        <v>0</v>
      </c>
      <c r="U52" s="6">
        <v>0</v>
      </c>
      <c r="V52" s="7">
        <v>0</v>
      </c>
      <c r="W52" s="2">
        <v>2</v>
      </c>
      <c r="X52" s="2">
        <v>1</v>
      </c>
      <c r="Y52" s="8">
        <v>0</v>
      </c>
      <c r="Z52" s="8">
        <v>4</v>
      </c>
      <c r="AB52" s="8">
        <v>2</v>
      </c>
      <c r="AC52" s="8">
        <v>1</v>
      </c>
      <c r="AD52" s="8">
        <v>7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10</v>
      </c>
      <c r="AP52" s="8">
        <f t="shared" si="0"/>
        <v>10</v>
      </c>
      <c r="AR52" s="8">
        <v>3</v>
      </c>
      <c r="AS52" s="8">
        <v>2</v>
      </c>
      <c r="AT52" s="8">
        <v>0</v>
      </c>
      <c r="AU52" s="8">
        <v>5</v>
      </c>
      <c r="AW52" s="8" t="s">
        <v>68</v>
      </c>
    </row>
    <row r="53" spans="1:49" x14ac:dyDescent="0.25">
      <c r="A53" s="8">
        <v>51</v>
      </c>
      <c r="B53" s="8" t="s">
        <v>69</v>
      </c>
      <c r="C53" s="8">
        <v>1978</v>
      </c>
      <c r="D53" s="8" t="s">
        <v>98</v>
      </c>
      <c r="F53" s="8">
        <v>32</v>
      </c>
      <c r="H53" s="8">
        <v>0</v>
      </c>
      <c r="J53" s="1">
        <v>0</v>
      </c>
      <c r="K53" s="8">
        <v>0</v>
      </c>
      <c r="L53" s="1">
        <v>0</v>
      </c>
      <c r="M53" s="1">
        <v>0</v>
      </c>
      <c r="N53" s="11">
        <v>0</v>
      </c>
      <c r="O53" s="11">
        <v>0</v>
      </c>
      <c r="P53" s="8">
        <v>0</v>
      </c>
      <c r="Q53" s="1">
        <v>0</v>
      </c>
      <c r="R53" s="9">
        <v>0</v>
      </c>
      <c r="S53" s="1">
        <v>0</v>
      </c>
      <c r="T53" s="3">
        <v>0</v>
      </c>
      <c r="U53" s="6">
        <v>0</v>
      </c>
      <c r="V53" s="7">
        <v>0</v>
      </c>
      <c r="W53" s="2">
        <v>0</v>
      </c>
      <c r="X53" s="2">
        <v>0</v>
      </c>
      <c r="Y53" s="8">
        <v>0</v>
      </c>
      <c r="Z53" s="8">
        <v>0</v>
      </c>
      <c r="AB53" s="8">
        <v>0</v>
      </c>
      <c r="AC53" s="8">
        <v>0</v>
      </c>
      <c r="AD53" s="8">
        <v>0</v>
      </c>
      <c r="AF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W53" s="8" t="s">
        <v>69</v>
      </c>
    </row>
    <row r="54" spans="1:49" x14ac:dyDescent="0.25">
      <c r="A54" s="8">
        <v>52</v>
      </c>
      <c r="B54" s="8" t="s">
        <v>70</v>
      </c>
      <c r="C54" s="8">
        <v>1975</v>
      </c>
      <c r="D54" s="8">
        <v>3</v>
      </c>
      <c r="F54" s="8">
        <v>16</v>
      </c>
      <c r="H54" s="8">
        <v>8</v>
      </c>
      <c r="J54" s="1">
        <v>0</v>
      </c>
      <c r="K54" s="8">
        <v>5</v>
      </c>
      <c r="L54" s="1">
        <v>0</v>
      </c>
      <c r="M54" s="1">
        <v>0</v>
      </c>
      <c r="N54" s="11">
        <v>0</v>
      </c>
      <c r="O54" s="11">
        <v>1</v>
      </c>
      <c r="P54" s="8">
        <v>0</v>
      </c>
      <c r="Q54" s="1">
        <v>0</v>
      </c>
      <c r="R54" s="8">
        <v>0</v>
      </c>
      <c r="S54" s="1">
        <v>0</v>
      </c>
      <c r="T54" s="3">
        <v>0</v>
      </c>
      <c r="U54" s="6">
        <v>0</v>
      </c>
      <c r="V54" s="7">
        <v>1</v>
      </c>
      <c r="W54" s="2">
        <v>1</v>
      </c>
      <c r="X54" s="2">
        <v>0</v>
      </c>
      <c r="Y54" s="8">
        <v>0</v>
      </c>
      <c r="Z54" s="8">
        <v>0</v>
      </c>
      <c r="AB54" s="8">
        <v>5</v>
      </c>
      <c r="AC54" s="8">
        <v>2</v>
      </c>
      <c r="AD54" s="8">
        <v>1</v>
      </c>
      <c r="AF54" s="8">
        <v>1</v>
      </c>
      <c r="AG54" s="8">
        <v>0</v>
      </c>
      <c r="AH54" s="8">
        <v>0</v>
      </c>
      <c r="AI54" s="8">
        <v>0</v>
      </c>
      <c r="AJ54" s="8">
        <v>1</v>
      </c>
      <c r="AK54" s="8">
        <v>0</v>
      </c>
      <c r="AL54" s="8">
        <v>2</v>
      </c>
      <c r="AM54" s="8">
        <v>1</v>
      </c>
      <c r="AN54" s="8">
        <v>0</v>
      </c>
      <c r="AO54" s="8">
        <v>3</v>
      </c>
      <c r="AP54" s="8">
        <f>SUM(AF54:AO54)</f>
        <v>8</v>
      </c>
      <c r="AR54" s="8">
        <v>0</v>
      </c>
      <c r="AS54" s="8">
        <v>2</v>
      </c>
      <c r="AT54" s="8">
        <v>0</v>
      </c>
      <c r="AU54" s="8">
        <v>4</v>
      </c>
      <c r="AW54" s="8" t="s">
        <v>70</v>
      </c>
    </row>
    <row r="55" spans="1:49" x14ac:dyDescent="0.25">
      <c r="A55" s="8">
        <v>53</v>
      </c>
      <c r="B55" s="8" t="s">
        <v>71</v>
      </c>
      <c r="C55" s="8">
        <v>1972</v>
      </c>
      <c r="D55" s="8">
        <v>1</v>
      </c>
      <c r="F55" s="8">
        <v>118</v>
      </c>
      <c r="H55" s="8">
        <v>21</v>
      </c>
      <c r="J55" s="1">
        <v>0</v>
      </c>
      <c r="K55" s="8">
        <v>7</v>
      </c>
      <c r="L55" s="1">
        <v>0</v>
      </c>
      <c r="M55" s="1">
        <v>1</v>
      </c>
      <c r="N55" s="11">
        <v>0</v>
      </c>
      <c r="O55" s="11">
        <v>2</v>
      </c>
      <c r="P55" s="8">
        <v>1</v>
      </c>
      <c r="Q55" s="1">
        <v>0</v>
      </c>
      <c r="R55" s="8">
        <v>1</v>
      </c>
      <c r="S55" s="1">
        <v>0</v>
      </c>
      <c r="T55" s="3">
        <v>0</v>
      </c>
      <c r="U55" s="6">
        <v>0</v>
      </c>
      <c r="V55" s="7">
        <v>0</v>
      </c>
      <c r="W55" s="2">
        <v>2</v>
      </c>
      <c r="X55" s="2">
        <v>0</v>
      </c>
      <c r="Y55" s="8">
        <v>7</v>
      </c>
      <c r="Z55" s="8">
        <v>0</v>
      </c>
      <c r="AB55" s="8">
        <v>16</v>
      </c>
      <c r="AC55" s="8">
        <v>2</v>
      </c>
      <c r="AD55" s="8">
        <v>3</v>
      </c>
      <c r="AF55" s="8">
        <v>0</v>
      </c>
      <c r="AG55" s="8">
        <v>0</v>
      </c>
      <c r="AH55" s="8">
        <v>1</v>
      </c>
      <c r="AI55" s="8">
        <v>2</v>
      </c>
      <c r="AJ55" s="8">
        <v>2</v>
      </c>
      <c r="AK55" s="8">
        <v>3</v>
      </c>
      <c r="AL55" s="8">
        <v>3</v>
      </c>
      <c r="AM55" s="8">
        <v>1</v>
      </c>
      <c r="AN55" s="8">
        <v>0</v>
      </c>
      <c r="AO55" s="8">
        <v>9</v>
      </c>
      <c r="AP55" s="8">
        <f>SUM(AF55:AO55)</f>
        <v>21</v>
      </c>
      <c r="AR55" s="8">
        <v>3</v>
      </c>
      <c r="AS55" s="8">
        <v>11</v>
      </c>
      <c r="AT55" s="8">
        <v>1</v>
      </c>
      <c r="AU55" s="8">
        <v>6</v>
      </c>
      <c r="AW55" s="8" t="s">
        <v>71</v>
      </c>
    </row>
    <row r="56" spans="1:49" x14ac:dyDescent="0.25">
      <c r="A56" s="8">
        <v>54</v>
      </c>
      <c r="B56" s="8" t="s">
        <v>72</v>
      </c>
      <c r="C56" s="8">
        <v>1970</v>
      </c>
      <c r="D56" s="8">
        <v>3</v>
      </c>
      <c r="F56" s="8">
        <v>25</v>
      </c>
      <c r="AW56" s="8" t="s">
        <v>72</v>
      </c>
    </row>
    <row r="57" spans="1:49" x14ac:dyDescent="0.25">
      <c r="A57" s="8">
        <v>55</v>
      </c>
      <c r="B57" s="8" t="s">
        <v>104</v>
      </c>
      <c r="C57" s="8">
        <v>1969</v>
      </c>
      <c r="D57" s="8">
        <v>5</v>
      </c>
      <c r="F57" s="8">
        <v>140</v>
      </c>
      <c r="H57" s="8">
        <v>52</v>
      </c>
      <c r="J57" s="1">
        <v>0</v>
      </c>
      <c r="K57" s="8">
        <v>30</v>
      </c>
      <c r="L57" s="1">
        <v>0</v>
      </c>
      <c r="M57" s="1">
        <v>1</v>
      </c>
      <c r="N57" s="11">
        <v>0</v>
      </c>
      <c r="O57" s="11">
        <v>0</v>
      </c>
      <c r="P57" s="8">
        <v>0</v>
      </c>
      <c r="Q57" s="1">
        <v>0</v>
      </c>
      <c r="R57" s="8">
        <v>0</v>
      </c>
      <c r="S57" s="1">
        <v>0</v>
      </c>
      <c r="T57" s="3">
        <v>0</v>
      </c>
      <c r="U57" s="6">
        <v>0</v>
      </c>
      <c r="V57" s="7">
        <v>0</v>
      </c>
      <c r="W57" s="2">
        <v>9</v>
      </c>
      <c r="X57" s="2">
        <v>0</v>
      </c>
      <c r="Y57" s="8">
        <v>0</v>
      </c>
      <c r="Z57" s="8">
        <v>12</v>
      </c>
      <c r="AB57" s="8">
        <v>0</v>
      </c>
      <c r="AC57" s="8">
        <v>0</v>
      </c>
      <c r="AD57" s="8">
        <v>52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52</v>
      </c>
      <c r="AP57" s="8">
        <v>52</v>
      </c>
      <c r="AR57" s="8">
        <v>0</v>
      </c>
      <c r="AS57" s="8">
        <v>31</v>
      </c>
      <c r="AT57" s="8">
        <v>0</v>
      </c>
      <c r="AU57" s="8">
        <v>21</v>
      </c>
      <c r="AW57" s="8" t="s">
        <v>104</v>
      </c>
    </row>
    <row r="58" spans="1:49" x14ac:dyDescent="0.25">
      <c r="B58" s="8" t="s">
        <v>106</v>
      </c>
      <c r="C58" s="8">
        <v>1969</v>
      </c>
      <c r="D58" s="8" t="s">
        <v>98</v>
      </c>
      <c r="F58" s="8">
        <v>148</v>
      </c>
      <c r="H58" s="8">
        <v>3</v>
      </c>
      <c r="J58" s="1">
        <v>0</v>
      </c>
      <c r="K58" s="8">
        <v>0</v>
      </c>
      <c r="L58" s="1">
        <v>0</v>
      </c>
      <c r="M58" s="1">
        <v>3</v>
      </c>
      <c r="N58" s="11">
        <v>0</v>
      </c>
      <c r="O58" s="11">
        <v>0</v>
      </c>
      <c r="P58" s="8">
        <v>0</v>
      </c>
      <c r="Q58" s="1">
        <v>0</v>
      </c>
      <c r="R58" s="8">
        <v>0</v>
      </c>
      <c r="S58" s="1">
        <v>0</v>
      </c>
      <c r="T58" s="3">
        <v>0</v>
      </c>
      <c r="U58" s="6">
        <v>0</v>
      </c>
      <c r="V58" s="7">
        <v>0</v>
      </c>
      <c r="W58" s="2">
        <v>0</v>
      </c>
      <c r="X58" s="2">
        <v>0</v>
      </c>
      <c r="Y58" s="8">
        <v>0</v>
      </c>
      <c r="Z58" s="8">
        <v>0</v>
      </c>
      <c r="AB58" s="8">
        <v>3</v>
      </c>
      <c r="AC58" s="8">
        <v>0</v>
      </c>
      <c r="AD58" s="8">
        <v>0</v>
      </c>
      <c r="AF58" s="8">
        <v>0</v>
      </c>
      <c r="AG58" s="8">
        <v>0</v>
      </c>
      <c r="AH58" s="8">
        <v>0</v>
      </c>
      <c r="AI58" s="8">
        <v>1</v>
      </c>
      <c r="AJ58" s="8">
        <v>1</v>
      </c>
      <c r="AK58" s="8">
        <v>0</v>
      </c>
      <c r="AL58" s="8">
        <v>1</v>
      </c>
      <c r="AM58" s="8">
        <v>0</v>
      </c>
      <c r="AN58" s="8">
        <v>0</v>
      </c>
      <c r="AO58" s="8">
        <v>0</v>
      </c>
      <c r="AP58" s="8">
        <v>3</v>
      </c>
    </row>
    <row r="59" spans="1:49" x14ac:dyDescent="0.25">
      <c r="A59" s="8">
        <v>56</v>
      </c>
      <c r="B59" s="8" t="s">
        <v>73</v>
      </c>
      <c r="C59" s="8">
        <v>1967</v>
      </c>
      <c r="D59" s="8">
        <v>3</v>
      </c>
      <c r="F59" s="8">
        <v>15</v>
      </c>
      <c r="AW59" s="8" t="s">
        <v>73</v>
      </c>
    </row>
    <row r="60" spans="1:49" x14ac:dyDescent="0.25">
      <c r="A60" s="8">
        <v>57</v>
      </c>
      <c r="B60" s="8" t="s">
        <v>80</v>
      </c>
      <c r="C60" s="8">
        <v>1966</v>
      </c>
      <c r="D60" s="8" t="s">
        <v>98</v>
      </c>
      <c r="F60" s="8">
        <v>42</v>
      </c>
      <c r="H60" s="8">
        <v>3</v>
      </c>
      <c r="J60" s="1">
        <v>0</v>
      </c>
      <c r="K60" s="8">
        <v>0</v>
      </c>
      <c r="L60" s="1">
        <v>0</v>
      </c>
      <c r="M60" s="1">
        <v>0</v>
      </c>
      <c r="N60" s="11">
        <v>0</v>
      </c>
      <c r="O60" s="11">
        <v>0</v>
      </c>
      <c r="P60" s="9">
        <v>0</v>
      </c>
      <c r="Q60" s="1">
        <v>0</v>
      </c>
      <c r="R60" s="9">
        <v>0</v>
      </c>
      <c r="S60" s="1">
        <v>0</v>
      </c>
      <c r="T60" s="3">
        <v>0</v>
      </c>
      <c r="U60" s="6">
        <v>0</v>
      </c>
      <c r="V60" s="7">
        <v>0</v>
      </c>
      <c r="W60" s="2">
        <v>0</v>
      </c>
      <c r="X60" s="2">
        <v>0</v>
      </c>
      <c r="Y60" s="8">
        <v>0</v>
      </c>
      <c r="Z60" s="8">
        <v>3</v>
      </c>
      <c r="AB60" s="8">
        <v>0</v>
      </c>
      <c r="AC60" s="8">
        <v>0</v>
      </c>
      <c r="AD60" s="8">
        <v>3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3</v>
      </c>
      <c r="AP60" s="8">
        <f>SUM(AF60:AO60)</f>
        <v>3</v>
      </c>
      <c r="AW60" s="8" t="s">
        <v>80</v>
      </c>
    </row>
    <row r="61" spans="1:49" x14ac:dyDescent="0.25">
      <c r="A61" s="8">
        <v>58</v>
      </c>
      <c r="B61" s="8" t="s">
        <v>74</v>
      </c>
      <c r="C61" s="8">
        <v>1965</v>
      </c>
      <c r="D61" s="8">
        <v>3</v>
      </c>
      <c r="F61" s="8">
        <v>83</v>
      </c>
      <c r="H61" s="8">
        <v>16</v>
      </c>
      <c r="J61" s="1">
        <v>0</v>
      </c>
      <c r="K61" s="8">
        <v>6</v>
      </c>
      <c r="L61" s="1">
        <v>0</v>
      </c>
      <c r="M61" s="1">
        <v>1</v>
      </c>
      <c r="N61" s="11">
        <v>0</v>
      </c>
      <c r="O61" s="11">
        <v>0</v>
      </c>
      <c r="P61" s="8">
        <v>0</v>
      </c>
      <c r="Q61" s="1">
        <v>0</v>
      </c>
      <c r="R61" s="8">
        <v>0</v>
      </c>
      <c r="S61" s="1">
        <v>0</v>
      </c>
      <c r="T61" s="3">
        <v>0</v>
      </c>
      <c r="U61" s="6">
        <v>0</v>
      </c>
      <c r="V61" s="7">
        <v>0</v>
      </c>
      <c r="W61" s="2">
        <v>3</v>
      </c>
      <c r="X61" s="2">
        <v>0</v>
      </c>
      <c r="Y61" s="8">
        <v>1</v>
      </c>
      <c r="Z61" s="8">
        <v>5</v>
      </c>
      <c r="AB61" s="8">
        <v>4</v>
      </c>
      <c r="AC61" s="8">
        <v>6</v>
      </c>
      <c r="AD61" s="8">
        <v>6</v>
      </c>
      <c r="AF61" s="8">
        <v>0</v>
      </c>
      <c r="AG61" s="8">
        <v>0</v>
      </c>
      <c r="AH61" s="8">
        <v>0</v>
      </c>
      <c r="AI61" s="8">
        <v>0</v>
      </c>
      <c r="AJ61" s="8">
        <v>1</v>
      </c>
      <c r="AK61" s="8">
        <v>2</v>
      </c>
      <c r="AL61" s="8">
        <v>3</v>
      </c>
      <c r="AM61" s="8">
        <v>0</v>
      </c>
      <c r="AN61" s="8">
        <v>0</v>
      </c>
      <c r="AO61" s="8">
        <v>10</v>
      </c>
      <c r="AP61" s="8">
        <f>SUM(AF61:AO61)</f>
        <v>16</v>
      </c>
      <c r="AR61" s="8">
        <v>0</v>
      </c>
      <c r="AS61" s="8">
        <v>3</v>
      </c>
      <c r="AW61" s="8" t="s">
        <v>74</v>
      </c>
    </row>
    <row r="62" spans="1:49" x14ac:dyDescent="0.25">
      <c r="A62" s="8">
        <v>59</v>
      </c>
      <c r="B62" s="8" t="s">
        <v>81</v>
      </c>
      <c r="C62" s="8">
        <v>1964</v>
      </c>
      <c r="D62" s="8" t="s">
        <v>98</v>
      </c>
      <c r="F62" s="8">
        <v>38</v>
      </c>
      <c r="H62" s="8">
        <v>1</v>
      </c>
      <c r="J62" s="1">
        <v>0</v>
      </c>
      <c r="K62" s="8">
        <v>0</v>
      </c>
      <c r="L62" s="1">
        <v>0</v>
      </c>
      <c r="M62" s="1">
        <v>1</v>
      </c>
      <c r="N62" s="11">
        <v>0</v>
      </c>
      <c r="O62" s="11">
        <v>0</v>
      </c>
      <c r="P62" s="8">
        <v>0</v>
      </c>
      <c r="Q62" s="1">
        <v>0</v>
      </c>
      <c r="R62" s="8">
        <v>0</v>
      </c>
      <c r="S62" s="1">
        <v>0</v>
      </c>
      <c r="T62" s="3">
        <v>0</v>
      </c>
      <c r="U62" s="6">
        <v>0</v>
      </c>
      <c r="V62" s="7">
        <v>0</v>
      </c>
      <c r="W62" s="2">
        <v>0</v>
      </c>
      <c r="X62" s="2">
        <v>0</v>
      </c>
      <c r="Y62" s="8">
        <v>0</v>
      </c>
      <c r="Z62" s="8">
        <v>0</v>
      </c>
      <c r="AB62" s="8">
        <v>1</v>
      </c>
      <c r="AC62" s="8">
        <v>0</v>
      </c>
      <c r="AD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1</v>
      </c>
      <c r="AP62" s="8">
        <f>SUM(AF62:AO62)</f>
        <v>1</v>
      </c>
      <c r="AR62" s="8">
        <v>0</v>
      </c>
      <c r="AS62" s="8">
        <v>1</v>
      </c>
      <c r="AT62" s="8">
        <v>0</v>
      </c>
      <c r="AU62" s="8">
        <v>0</v>
      </c>
      <c r="AW62" s="8" t="s">
        <v>81</v>
      </c>
    </row>
    <row r="63" spans="1:49" x14ac:dyDescent="0.25">
      <c r="A63" s="8">
        <v>60</v>
      </c>
      <c r="B63" s="8" t="s">
        <v>83</v>
      </c>
      <c r="C63" s="8">
        <v>1964</v>
      </c>
      <c r="D63" s="8" t="s">
        <v>98</v>
      </c>
      <c r="F63" s="8">
        <v>2</v>
      </c>
      <c r="H63" s="8">
        <v>1</v>
      </c>
      <c r="J63" s="1">
        <v>0</v>
      </c>
      <c r="K63" s="8">
        <v>1</v>
      </c>
      <c r="L63" s="1">
        <v>0</v>
      </c>
      <c r="M63" s="1">
        <v>0</v>
      </c>
      <c r="N63" s="11">
        <v>0</v>
      </c>
      <c r="O63" s="11">
        <v>0</v>
      </c>
      <c r="P63" s="9">
        <v>0</v>
      </c>
      <c r="Q63" s="1">
        <v>0</v>
      </c>
      <c r="R63" s="9">
        <v>0</v>
      </c>
      <c r="S63" s="1">
        <v>0</v>
      </c>
      <c r="T63" s="3">
        <v>0</v>
      </c>
      <c r="U63" s="6">
        <v>0</v>
      </c>
      <c r="V63" s="7">
        <v>0</v>
      </c>
      <c r="W63" s="2">
        <v>0</v>
      </c>
      <c r="X63" s="2">
        <v>0</v>
      </c>
      <c r="Y63" s="8">
        <v>0</v>
      </c>
      <c r="Z63" s="8">
        <v>0</v>
      </c>
      <c r="AB63" s="8">
        <v>0</v>
      </c>
      <c r="AC63" s="8">
        <v>0</v>
      </c>
      <c r="AD63" s="8">
        <v>1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1</v>
      </c>
      <c r="AP63" s="8">
        <f>SUM(AF63:AO63)</f>
        <v>1</v>
      </c>
      <c r="AW63" s="8" t="s">
        <v>83</v>
      </c>
    </row>
    <row r="64" spans="1:49" x14ac:dyDescent="0.25">
      <c r="A64" s="8">
        <v>61</v>
      </c>
      <c r="B64" s="8" t="s">
        <v>82</v>
      </c>
      <c r="C64" s="8">
        <v>1963</v>
      </c>
      <c r="D64" s="8" t="s">
        <v>98</v>
      </c>
      <c r="F64" s="8">
        <v>6</v>
      </c>
      <c r="H64" s="8">
        <v>1</v>
      </c>
      <c r="J64" s="1">
        <v>0</v>
      </c>
      <c r="K64" s="8">
        <v>1</v>
      </c>
      <c r="L64" s="1">
        <v>0</v>
      </c>
      <c r="M64" s="1">
        <v>0</v>
      </c>
      <c r="N64" s="11">
        <v>0</v>
      </c>
      <c r="O64" s="11">
        <v>0</v>
      </c>
      <c r="P64" s="9">
        <v>0</v>
      </c>
      <c r="Q64" s="1">
        <v>0</v>
      </c>
      <c r="R64" s="9">
        <v>0</v>
      </c>
      <c r="S64" s="1">
        <v>0</v>
      </c>
      <c r="T64" s="3">
        <v>0</v>
      </c>
      <c r="U64" s="6">
        <v>0</v>
      </c>
      <c r="V64" s="7">
        <v>0</v>
      </c>
      <c r="W64" s="2">
        <v>0</v>
      </c>
      <c r="X64" s="2">
        <v>0</v>
      </c>
      <c r="Y64" s="8">
        <v>0</v>
      </c>
      <c r="Z64" s="8">
        <v>0</v>
      </c>
      <c r="AB64" s="8">
        <v>0</v>
      </c>
      <c r="AC64" s="8">
        <v>0</v>
      </c>
      <c r="AD64" s="8">
        <v>1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1</v>
      </c>
      <c r="AP64" s="8">
        <f>SUM(AF64:AO64)</f>
        <v>1</v>
      </c>
      <c r="AW64" s="8" t="s">
        <v>82</v>
      </c>
    </row>
    <row r="66" spans="1:47" x14ac:dyDescent="0.25">
      <c r="A66" s="8" t="s">
        <v>105</v>
      </c>
      <c r="F66" s="8">
        <f>SUM(F2:F55,F57:F58,F60:F64)</f>
        <v>1803</v>
      </c>
      <c r="H66" s="8">
        <f>SUM(H2:H64)</f>
        <v>1418</v>
      </c>
      <c r="J66" s="1">
        <f>SUM(J2:J65)</f>
        <v>69</v>
      </c>
      <c r="K66" s="8">
        <f>SUM(K2:K65)</f>
        <v>430</v>
      </c>
      <c r="L66" s="1">
        <f>SUM(L2:L65)</f>
        <v>16</v>
      </c>
      <c r="M66" s="1">
        <f>SUM(M2:M65)</f>
        <v>68</v>
      </c>
      <c r="N66" s="11">
        <f>SUM(N2:N64)</f>
        <v>49</v>
      </c>
      <c r="O66" s="11">
        <f>SUM(O2:O64)</f>
        <v>38</v>
      </c>
      <c r="P66" s="8">
        <f t="shared" ref="P66:Z66" si="1">SUM(P2:P65)</f>
        <v>98</v>
      </c>
      <c r="Q66" s="1">
        <f t="shared" si="1"/>
        <v>45</v>
      </c>
      <c r="R66" s="8">
        <f t="shared" si="1"/>
        <v>16</v>
      </c>
      <c r="S66" s="1">
        <f t="shared" si="1"/>
        <v>12</v>
      </c>
      <c r="T66" s="3">
        <f t="shared" si="1"/>
        <v>35</v>
      </c>
      <c r="U66" s="6">
        <f t="shared" si="1"/>
        <v>39</v>
      </c>
      <c r="V66" s="7">
        <f t="shared" si="1"/>
        <v>38</v>
      </c>
      <c r="W66" s="2">
        <f t="shared" si="1"/>
        <v>163</v>
      </c>
      <c r="X66" s="2">
        <f t="shared" si="1"/>
        <v>63</v>
      </c>
      <c r="Y66" s="8">
        <f t="shared" si="1"/>
        <v>244</v>
      </c>
      <c r="Z66" s="8">
        <f t="shared" si="1"/>
        <v>30</v>
      </c>
      <c r="AA66" s="5">
        <f>SUM(J66:S66, U66:Z66)</f>
        <v>1418</v>
      </c>
      <c r="AB66" s="8">
        <f>SUM(AB2:AB64)</f>
        <v>623</v>
      </c>
      <c r="AC66" s="8">
        <f>SUM(AC2:AC64)</f>
        <v>444</v>
      </c>
      <c r="AD66" s="8">
        <f>SUM(AD2:AD64)</f>
        <v>349</v>
      </c>
      <c r="AE66" s="5">
        <f>SUM(AB66:AD66)</f>
        <v>1416</v>
      </c>
      <c r="AF66" s="8">
        <f t="shared" ref="AF66:AO66" si="2">SUM(AF2:AF64)</f>
        <v>42</v>
      </c>
      <c r="AG66" s="8">
        <f t="shared" si="2"/>
        <v>35</v>
      </c>
      <c r="AH66" s="8">
        <f t="shared" si="2"/>
        <v>64</v>
      </c>
      <c r="AI66" s="8">
        <f t="shared" si="2"/>
        <v>55</v>
      </c>
      <c r="AJ66" s="8">
        <f t="shared" si="2"/>
        <v>90</v>
      </c>
      <c r="AK66" s="8">
        <f t="shared" si="2"/>
        <v>145</v>
      </c>
      <c r="AL66" s="8">
        <f t="shared" si="2"/>
        <v>144</v>
      </c>
      <c r="AM66" s="8">
        <f t="shared" si="2"/>
        <v>190</v>
      </c>
      <c r="AN66" s="8">
        <f t="shared" si="2"/>
        <v>264</v>
      </c>
      <c r="AO66" s="8">
        <f t="shared" si="2"/>
        <v>389</v>
      </c>
      <c r="AR66" s="8">
        <f>SUM(AR2:AR65)</f>
        <v>119</v>
      </c>
      <c r="AS66" s="8">
        <f>SUM(AS2:AS65)</f>
        <v>382</v>
      </c>
      <c r="AT66" s="8">
        <f>SUM(AT2:AT65)</f>
        <v>31</v>
      </c>
      <c r="AU66" s="8">
        <f>SUM(AU2:AU65)</f>
        <v>101</v>
      </c>
    </row>
    <row r="67" spans="1:47" x14ac:dyDescent="0.25">
      <c r="A67" s="8" t="s">
        <v>111</v>
      </c>
      <c r="J67" s="1">
        <f>J66/(H66-Z66)</f>
        <v>4.9711815561959652E-2</v>
      </c>
      <c r="K67" s="8">
        <f>K66/(H66-Z66)</f>
        <v>0.30979827089337175</v>
      </c>
      <c r="L67" s="1">
        <f>L66/(H66-Z66)</f>
        <v>1.1527377521613832E-2</v>
      </c>
      <c r="M67" s="1">
        <f>M66/(H66-Z66)</f>
        <v>4.8991354466858789E-2</v>
      </c>
      <c r="N67" s="11">
        <f>N66/(H66-Z66)</f>
        <v>3.5302593659942365E-2</v>
      </c>
      <c r="O67" s="11">
        <f>O66/(H66-Z66)</f>
        <v>2.7377521613832854E-2</v>
      </c>
      <c r="P67" s="8">
        <f>P66/(H66-Z66)</f>
        <v>7.060518731988473E-2</v>
      </c>
      <c r="Q67" s="1">
        <f>Q66/(H66-Z66)</f>
        <v>3.2420749279538905E-2</v>
      </c>
      <c r="R67" s="8">
        <f>R66/(H66-Z66)</f>
        <v>1.1527377521613832E-2</v>
      </c>
      <c r="S67" s="1">
        <f>S66/(H66-Z66)</f>
        <v>8.6455331412103754E-3</v>
      </c>
      <c r="T67" s="3">
        <f>T66/(H66-Z66)</f>
        <v>2.5216138328530261E-2</v>
      </c>
      <c r="U67" s="6">
        <f>U66/(H66-Z66)</f>
        <v>2.8097982708933718E-2</v>
      </c>
      <c r="V67" s="7">
        <f>V66/(H66-Z66)</f>
        <v>2.7377521613832854E-2</v>
      </c>
      <c r="W67" s="2">
        <f>W66/(H66-Z66)</f>
        <v>0.11743515850144093</v>
      </c>
      <c r="X67" s="2">
        <f>X66/(H66-Z66)</f>
        <v>4.5389048991354465E-2</v>
      </c>
      <c r="Y67" s="8">
        <f>Y66/(H66-Z66)</f>
        <v>0.17579250720461095</v>
      </c>
    </row>
    <row r="68" spans="1:47" x14ac:dyDescent="0.25">
      <c r="A68" s="8" t="s">
        <v>0</v>
      </c>
      <c r="B68" s="8" t="s">
        <v>1</v>
      </c>
      <c r="C68" s="8" t="s">
        <v>2</v>
      </c>
      <c r="D68" s="8" t="s">
        <v>89</v>
      </c>
      <c r="F68" s="8" t="s">
        <v>3</v>
      </c>
      <c r="G68" s="14"/>
      <c r="H68" s="8" t="s">
        <v>4</v>
      </c>
      <c r="J68" s="1" t="s">
        <v>99</v>
      </c>
      <c r="K68" s="8" t="s">
        <v>5</v>
      </c>
      <c r="L68" s="1" t="s">
        <v>100</v>
      </c>
      <c r="M68" s="1" t="s">
        <v>101</v>
      </c>
      <c r="N68" s="11" t="s">
        <v>6</v>
      </c>
      <c r="O68" s="11" t="s">
        <v>107</v>
      </c>
      <c r="P68" s="8" t="s">
        <v>7</v>
      </c>
      <c r="Q68" s="1" t="s">
        <v>102</v>
      </c>
      <c r="R68" s="8" t="s">
        <v>108</v>
      </c>
      <c r="S68" s="1" t="s">
        <v>103</v>
      </c>
      <c r="T68" s="3" t="s">
        <v>8</v>
      </c>
      <c r="U68" s="6" t="s">
        <v>9</v>
      </c>
      <c r="V68" s="7" t="s">
        <v>10</v>
      </c>
      <c r="W68" s="2" t="s">
        <v>12</v>
      </c>
      <c r="X68" s="2" t="s">
        <v>11</v>
      </c>
      <c r="Y68" s="8" t="s">
        <v>13</v>
      </c>
      <c r="Z68" s="8" t="s">
        <v>14</v>
      </c>
      <c r="AO68" s="8">
        <f>SUM(AF66:AO66)</f>
        <v>1418</v>
      </c>
      <c r="AP68" s="8">
        <f>SUM(AP2:AP64)</f>
        <v>1418</v>
      </c>
    </row>
    <row r="69" spans="1:47" x14ac:dyDescent="0.25">
      <c r="G69" s="14"/>
    </row>
    <row r="70" spans="1:47" x14ac:dyDescent="0.25">
      <c r="A70" s="8" t="s">
        <v>118</v>
      </c>
      <c r="G70" s="14"/>
      <c r="J70" s="1">
        <f t="shared" ref="J70:Y70" si="3">SUM(J2:J64)/59</f>
        <v>1.1694915254237288</v>
      </c>
      <c r="K70" s="8">
        <f t="shared" si="3"/>
        <v>7.2881355932203391</v>
      </c>
      <c r="L70" s="1">
        <f t="shared" si="3"/>
        <v>0.2711864406779661</v>
      </c>
      <c r="M70" s="1">
        <f t="shared" si="3"/>
        <v>1.152542372881356</v>
      </c>
      <c r="N70" s="11">
        <f t="shared" si="3"/>
        <v>0.83050847457627119</v>
      </c>
      <c r="O70" s="11">
        <f t="shared" si="3"/>
        <v>0.64406779661016944</v>
      </c>
      <c r="P70" s="8">
        <f t="shared" si="3"/>
        <v>1.6610169491525424</v>
      </c>
      <c r="Q70" s="1">
        <f t="shared" si="3"/>
        <v>0.76271186440677963</v>
      </c>
      <c r="R70" s="8">
        <f t="shared" si="3"/>
        <v>0.2711864406779661</v>
      </c>
      <c r="S70" s="1">
        <f t="shared" si="3"/>
        <v>0.20338983050847459</v>
      </c>
      <c r="T70" s="3">
        <f t="shared" si="3"/>
        <v>0.59322033898305082</v>
      </c>
      <c r="U70" s="6">
        <f t="shared" si="3"/>
        <v>0.66101694915254239</v>
      </c>
      <c r="V70" s="7">
        <f t="shared" si="3"/>
        <v>0.64406779661016944</v>
      </c>
      <c r="W70" s="2">
        <f t="shared" si="3"/>
        <v>2.7627118644067798</v>
      </c>
      <c r="X70" s="2">
        <f t="shared" si="3"/>
        <v>1.0677966101694916</v>
      </c>
      <c r="Y70" s="8">
        <f t="shared" si="3"/>
        <v>4.1355932203389827</v>
      </c>
    </row>
    <row r="71" spans="1:47" x14ac:dyDescent="0.25">
      <c r="A71" s="8" t="s">
        <v>117</v>
      </c>
      <c r="G71" s="14"/>
      <c r="J71" s="1">
        <v>0</v>
      </c>
      <c r="K71" s="8">
        <v>1</v>
      </c>
      <c r="L71" s="1">
        <v>0</v>
      </c>
      <c r="M71" s="1">
        <v>1</v>
      </c>
      <c r="N71" s="11">
        <v>0</v>
      </c>
      <c r="O71" s="11">
        <v>0</v>
      </c>
      <c r="P71" s="8">
        <v>0</v>
      </c>
      <c r="Q71" s="1">
        <v>0</v>
      </c>
      <c r="R71" s="8">
        <v>0</v>
      </c>
      <c r="S71" s="1">
        <v>0</v>
      </c>
      <c r="T71" s="3">
        <v>0</v>
      </c>
      <c r="U71" s="6">
        <v>0</v>
      </c>
      <c r="V71" s="7">
        <v>0</v>
      </c>
      <c r="W71" s="2">
        <v>1</v>
      </c>
      <c r="X71" s="2">
        <v>0</v>
      </c>
      <c r="Y71" s="8">
        <v>0</v>
      </c>
    </row>
    <row r="72" spans="1:47" x14ac:dyDescent="0.25">
      <c r="G72" s="14"/>
    </row>
    <row r="73" spans="1:47" x14ac:dyDescent="0.25">
      <c r="A73" s="8" t="s">
        <v>119</v>
      </c>
      <c r="B73" s="8" t="s">
        <v>125</v>
      </c>
      <c r="G73" s="14"/>
    </row>
    <row r="74" spans="1:47" x14ac:dyDescent="0.25">
      <c r="A74" s="8" t="s">
        <v>120</v>
      </c>
      <c r="B74" s="8">
        <v>8</v>
      </c>
      <c r="G74" s="14"/>
    </row>
    <row r="75" spans="1:47" x14ac:dyDescent="0.25">
      <c r="A75" s="8" t="s">
        <v>121</v>
      </c>
      <c r="B75" s="8">
        <v>5</v>
      </c>
      <c r="G75" s="14"/>
    </row>
    <row r="76" spans="1:47" x14ac:dyDescent="0.25">
      <c r="A76" s="8" t="s">
        <v>122</v>
      </c>
      <c r="B76" s="8">
        <v>14</v>
      </c>
      <c r="G76" s="14"/>
    </row>
    <row r="77" spans="1:47" x14ac:dyDescent="0.25">
      <c r="A77" s="8" t="s">
        <v>123</v>
      </c>
      <c r="B77" s="8">
        <v>15</v>
      </c>
      <c r="G77" s="14"/>
    </row>
    <row r="78" spans="1:47" x14ac:dyDescent="0.25">
      <c r="A78" s="16" t="s">
        <v>124</v>
      </c>
      <c r="B78" s="8">
        <v>17</v>
      </c>
      <c r="G78" s="14"/>
    </row>
    <row r="79" spans="1:47" x14ac:dyDescent="0.25">
      <c r="G79" s="14"/>
    </row>
    <row r="80" spans="1:47" x14ac:dyDescent="0.25">
      <c r="A80" s="8" t="s">
        <v>77</v>
      </c>
      <c r="F80" s="8">
        <f>SUM(F2:F64)</f>
        <v>1843</v>
      </c>
      <c r="H80" s="8">
        <f>SUM(H2:H64)</f>
        <v>1418</v>
      </c>
    </row>
    <row r="82" spans="1:26" x14ac:dyDescent="0.25">
      <c r="A82" s="8" t="s">
        <v>86</v>
      </c>
      <c r="V82" s="7">
        <f>SUM(U66:V66)</f>
        <v>77</v>
      </c>
    </row>
    <row r="83" spans="1:26" x14ac:dyDescent="0.25">
      <c r="A83" s="8" t="s">
        <v>87</v>
      </c>
      <c r="X83" s="2">
        <f>SUM(V66:X66)</f>
        <v>264</v>
      </c>
    </row>
    <row r="84" spans="1:26" x14ac:dyDescent="0.25">
      <c r="A84" s="8" t="s">
        <v>88</v>
      </c>
      <c r="T84" s="3">
        <f>SUM(J66, L66:M66,Q66,S66,T66)</f>
        <v>245</v>
      </c>
    </row>
    <row r="86" spans="1:26" x14ac:dyDescent="0.25">
      <c r="A86" s="8" t="s">
        <v>84</v>
      </c>
      <c r="J86" s="1">
        <f t="shared" ref="J86:R86" si="4">COUNTIF(J2:J64,"&gt;0")</f>
        <v>15</v>
      </c>
      <c r="K86" s="8">
        <f t="shared" si="4"/>
        <v>34</v>
      </c>
      <c r="L86" s="1">
        <f t="shared" si="4"/>
        <v>5</v>
      </c>
      <c r="M86" s="1">
        <f t="shared" si="4"/>
        <v>34</v>
      </c>
      <c r="N86" s="11">
        <f t="shared" si="4"/>
        <v>15</v>
      </c>
      <c r="O86" s="11">
        <f t="shared" si="4"/>
        <v>11</v>
      </c>
      <c r="P86" s="9">
        <f t="shared" si="4"/>
        <v>9</v>
      </c>
      <c r="Q86" s="1">
        <f t="shared" si="4"/>
        <v>15</v>
      </c>
      <c r="R86" s="9">
        <f t="shared" si="4"/>
        <v>7</v>
      </c>
      <c r="S86" s="1">
        <f t="shared" ref="S86:Z86" si="5">COUNTIF(S2:S64,"&gt;0")</f>
        <v>5</v>
      </c>
      <c r="T86" s="3">
        <f t="shared" si="5"/>
        <v>15</v>
      </c>
      <c r="U86" s="6">
        <f t="shared" si="5"/>
        <v>16</v>
      </c>
      <c r="V86" s="7">
        <f t="shared" si="5"/>
        <v>16</v>
      </c>
      <c r="W86" s="2">
        <f t="shared" si="5"/>
        <v>40</v>
      </c>
      <c r="X86" s="2">
        <f t="shared" si="5"/>
        <v>8</v>
      </c>
      <c r="Y86" s="8">
        <f t="shared" si="5"/>
        <v>27</v>
      </c>
      <c r="Z86" s="8">
        <f t="shared" si="5"/>
        <v>10</v>
      </c>
    </row>
    <row r="87" spans="1:26" x14ac:dyDescent="0.25">
      <c r="A87" s="8" t="s">
        <v>85</v>
      </c>
      <c r="F87" s="8">
        <f>A64</f>
        <v>61</v>
      </c>
      <c r="H87" s="8">
        <f>A64</f>
        <v>61</v>
      </c>
      <c r="J87" s="1">
        <f>A64</f>
        <v>61</v>
      </c>
      <c r="K87" s="8">
        <f>A64</f>
        <v>61</v>
      </c>
      <c r="L87" s="1">
        <f>A64</f>
        <v>61</v>
      </c>
      <c r="M87" s="1">
        <f>A64</f>
        <v>61</v>
      </c>
      <c r="N87" s="11">
        <f>A64</f>
        <v>61</v>
      </c>
      <c r="O87" s="11">
        <v>60</v>
      </c>
      <c r="P87" s="9">
        <f>A64</f>
        <v>61</v>
      </c>
      <c r="Q87" s="1">
        <f>A64</f>
        <v>61</v>
      </c>
      <c r="R87" s="9">
        <f>A64</f>
        <v>61</v>
      </c>
      <c r="S87" s="1">
        <f>A64</f>
        <v>61</v>
      </c>
      <c r="T87" s="3">
        <f>A64</f>
        <v>61</v>
      </c>
      <c r="U87" s="6">
        <f>A64</f>
        <v>61</v>
      </c>
      <c r="V87" s="7">
        <f>A64</f>
        <v>61</v>
      </c>
      <c r="W87" s="2">
        <f>A64</f>
        <v>61</v>
      </c>
      <c r="X87" s="2">
        <f>A64</f>
        <v>61</v>
      </c>
      <c r="Y87" s="8">
        <f>A64</f>
        <v>61</v>
      </c>
      <c r="Z87" s="8">
        <f>A64</f>
        <v>61</v>
      </c>
    </row>
    <row r="88" spans="1:26" x14ac:dyDescent="0.25">
      <c r="A88" s="8" t="s">
        <v>96</v>
      </c>
      <c r="F88" s="8">
        <f>COUNTIF(H2:H64,"&gt;-1")-2</f>
        <v>59</v>
      </c>
      <c r="H88" s="8">
        <f>COUNTIF(H2:H64,"&gt;-1")-3+1</f>
        <v>59</v>
      </c>
      <c r="J88" s="1">
        <f>COUNTIF(H2:H64,"&gt;-1")-3+1</f>
        <v>59</v>
      </c>
      <c r="K88" s="8">
        <f>COUNTIF(H2:H64,"&gt;-1")-3+1</f>
        <v>59</v>
      </c>
      <c r="L88" s="1">
        <f>COUNTIF(H2:H64,"&gt;-1")-3+1</f>
        <v>59</v>
      </c>
      <c r="M88" s="1">
        <f>COUNTIF(H2:H64,"&gt;-1")-3+1</f>
        <v>59</v>
      </c>
      <c r="N88" s="11">
        <f>COUNTIF(H2:H64,"&gt;-1")-3+1</f>
        <v>59</v>
      </c>
      <c r="O88" s="11">
        <v>58</v>
      </c>
      <c r="P88" s="8">
        <f>COUNTIF(H2:H64,"&gt;-1")-3+1</f>
        <v>59</v>
      </c>
      <c r="Q88" s="1">
        <f>COUNTIF(H2:H64,"&gt;-1")-3+1</f>
        <v>59</v>
      </c>
      <c r="R88" s="8">
        <f>COUNTIF(H2:H64,"&gt;-1")-3+1</f>
        <v>59</v>
      </c>
      <c r="S88" s="1">
        <f>COUNTIF(H2:H64,"&gt;-1")-3+1</f>
        <v>59</v>
      </c>
      <c r="T88" s="3">
        <f>COUNTIF(H2:H64,"&gt;-1")-3+1</f>
        <v>59</v>
      </c>
      <c r="U88" s="6">
        <f>COUNTIF(H2:H64,"&gt;-1")-3+1</f>
        <v>59</v>
      </c>
      <c r="V88" s="7">
        <f>COUNTIF(H2:H64,"&gt;-1")-3+1</f>
        <v>59</v>
      </c>
      <c r="W88" s="2">
        <f>COUNTIF(H2:H64,"&gt;-1")-3+1</f>
        <v>59</v>
      </c>
      <c r="X88" s="2">
        <f>COUNTIF(H2:H64,"&gt;-1")-3+1</f>
        <v>59</v>
      </c>
      <c r="Y88" s="8">
        <f>COUNTIF(H2:H64,"&gt;-1")-3+1</f>
        <v>59</v>
      </c>
      <c r="Z88" s="8">
        <f>COUNTIF(H2:H64,"&gt;-1")-3+1</f>
        <v>59</v>
      </c>
    </row>
  </sheetData>
  <pageMargins left="0.25" right="0.25" top="0.75" bottom="0.75" header="0.3" footer="0.3"/>
  <pageSetup paperSize="3" scale="4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NHH-NOAA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N. Rappaport</dc:creator>
  <cp:lastModifiedBy>David A. Zelinsky</cp:lastModifiedBy>
  <cp:lastPrinted>2015-08-06T18:10:23Z</cp:lastPrinted>
  <dcterms:created xsi:type="dcterms:W3CDTF">2014-10-28T15:18:58Z</dcterms:created>
  <dcterms:modified xsi:type="dcterms:W3CDTF">2015-08-27T18:51:39Z</dcterms:modified>
</cp:coreProperties>
</file>